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SOENG\GUSTAVO HENRIQUE\01Gustavo SESC\2022\07. Julho\Serviços Manutenção Sesc Jataí\"/>
    </mc:Choice>
  </mc:AlternateContent>
  <xr:revisionPtr revIDLastSave="0" documentId="13_ncr:1_{D607A368-00E1-4081-9AF5-D119E2D119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RÇAM. " sheetId="11" r:id="rId1"/>
    <sheet name="BDI" sheetId="13" r:id="rId2"/>
  </sheets>
  <definedNames>
    <definedName name="_xlnm.Print_Area" localSheetId="0">'ORÇAM. '!$A$1:$I$90</definedName>
  </definedNames>
  <calcPr calcId="191029"/>
</workbook>
</file>

<file path=xl/calcChain.xml><?xml version="1.0" encoding="utf-8"?>
<calcChain xmlns="http://schemas.openxmlformats.org/spreadsheetml/2006/main">
  <c r="D55" i="11" l="1"/>
  <c r="D77" i="11" l="1"/>
  <c r="D65" i="11" l="1"/>
  <c r="D66" i="11" l="1"/>
  <c r="D41" i="11"/>
  <c r="F16" i="13" l="1"/>
  <c r="F21" i="13" s="1"/>
  <c r="D16" i="13"/>
  <c r="D21" i="13" s="1"/>
  <c r="F9" i="13"/>
  <c r="D9" i="13"/>
  <c r="H78" i="11" l="1"/>
  <c r="H79" i="11" s="1"/>
  <c r="H80" i="11" s="1"/>
  <c r="I78" i="11" l="1"/>
  <c r="I79" i="11" s="1"/>
  <c r="G78" i="11"/>
  <c r="G79" i="11" s="1"/>
  <c r="I80" i="11" l="1"/>
  <c r="G80" i="11"/>
</calcChain>
</file>

<file path=xl/sharedStrings.xml><?xml version="1.0" encoding="utf-8"?>
<sst xmlns="http://schemas.openxmlformats.org/spreadsheetml/2006/main" count="280" uniqueCount="195">
  <si>
    <t>Unidade</t>
  </si>
  <si>
    <t>m2</t>
  </si>
  <si>
    <t>m3</t>
  </si>
  <si>
    <t>m</t>
  </si>
  <si>
    <t>Obra:</t>
  </si>
  <si>
    <t>Endereço:</t>
  </si>
  <si>
    <t xml:space="preserve">Data: </t>
  </si>
  <si>
    <t>Custo Total</t>
  </si>
  <si>
    <t>und</t>
  </si>
  <si>
    <t>Quantidade</t>
  </si>
  <si>
    <t>TOTAL DA PROPOSTA SEM B.D.I.</t>
  </si>
  <si>
    <t xml:space="preserve">BONIFICAÇÃO E DESPESAS INDIRETAS - B.D.I. </t>
  </si>
  <si>
    <t>TOTAL GERAL</t>
  </si>
  <si>
    <t xml:space="preserve"> ___________________________________________</t>
  </si>
  <si>
    <t>Assinatura do Responsável</t>
  </si>
  <si>
    <t xml:space="preserve">CREA </t>
  </si>
  <si>
    <t>%</t>
  </si>
  <si>
    <t xml:space="preserve"> BONIFICAÇÃO E DESPESAS INDIRETAS</t>
  </si>
  <si>
    <t>DISCRIMINAÇÃO</t>
  </si>
  <si>
    <r>
      <t xml:space="preserve">B.D.I.         </t>
    </r>
    <r>
      <rPr>
        <b/>
        <sz val="9"/>
        <color indexed="8"/>
        <rFont val="Arial"/>
        <family val="2"/>
      </rPr>
      <t xml:space="preserve">    Obra</t>
    </r>
  </si>
  <si>
    <r>
      <t xml:space="preserve">B.D.I. Equipamentos        </t>
    </r>
    <r>
      <rPr>
        <b/>
        <sz val="9"/>
        <color indexed="8"/>
        <rFont val="Arial"/>
        <family val="2"/>
      </rPr>
      <t xml:space="preserve">    </t>
    </r>
  </si>
  <si>
    <t>Taxas Gerais: TG = [1+(AC/100)]x[1+(DF/100)]x[1+(R/100)]x[1+(L/100)]</t>
  </si>
  <si>
    <t>TG</t>
  </si>
  <si>
    <t>1.1</t>
  </si>
  <si>
    <t>Rateio da Administração Central</t>
  </si>
  <si>
    <t>AC</t>
  </si>
  <si>
    <t>1.2</t>
  </si>
  <si>
    <t>Seguros</t>
  </si>
  <si>
    <t>S</t>
  </si>
  <si>
    <t>1.3</t>
  </si>
  <si>
    <t>Riscos</t>
  </si>
  <si>
    <t>R</t>
  </si>
  <si>
    <t>1.4</t>
  </si>
  <si>
    <t>Garantias</t>
  </si>
  <si>
    <t>G</t>
  </si>
  <si>
    <t>1.5</t>
  </si>
  <si>
    <t>Despesas Financeiras</t>
  </si>
  <si>
    <t>DF</t>
  </si>
  <si>
    <t>1.6</t>
  </si>
  <si>
    <t>Lucro</t>
  </si>
  <si>
    <t>L</t>
  </si>
  <si>
    <t>Impostos : I = (i°+i¹+i²+i³)</t>
  </si>
  <si>
    <t>I</t>
  </si>
  <si>
    <t>2.1</t>
  </si>
  <si>
    <t>COFINS</t>
  </si>
  <si>
    <t>i°</t>
  </si>
  <si>
    <t>2.2</t>
  </si>
  <si>
    <t>ISS</t>
  </si>
  <si>
    <t>i¹</t>
  </si>
  <si>
    <t>2.3</t>
  </si>
  <si>
    <t>PIS</t>
  </si>
  <si>
    <t>i²</t>
  </si>
  <si>
    <t>2.4</t>
  </si>
  <si>
    <t>CPRB</t>
  </si>
  <si>
    <t>i³</t>
  </si>
  <si>
    <t>B.D.I. presumido = ((1+AC+S+R+G)*(1+DF)*(1+L))/(1-I)</t>
  </si>
  <si>
    <t>BDI - Benefício e Despesas Indiretas (lucro e despesas indiretas):</t>
  </si>
  <si>
    <t>Cálculo baseado na composição do BDI conforme ACÓRDÃO Nº 2622/2013 – TCU – Plenário e Ofício Circular n°. 292/2013/GABIN/CGU-Regional/PE.</t>
  </si>
  <si>
    <t xml:space="preserve">                   Cálculo do BDI considerando a Desoneração do INSS na Folha de Pagamento.</t>
  </si>
  <si>
    <t xml:space="preserve">    "Comprovada a inviabilidade técnico-econômica de parcelamento do objeto da licitação, nos termos da legislação em vigor, os itens de fornecimento de materiais e equipamentos de natureza específica que possam ser fornecidos por empresas com especialidades próprias e diversas e que representem percentual significativo do preço global da obra devem apresentar incidência de taxa de Bonificação e Despesas Indiretas - BDI reduzida em relação à taxa aplicável aos demais itens."</t>
  </si>
  <si>
    <t>___________________________________________</t>
  </si>
  <si>
    <t xml:space="preserve"> Engº Civil</t>
  </si>
  <si>
    <t>P. TOTAL Material</t>
  </si>
  <si>
    <t>Reforma do Ginásio, Substituição do Piso da Sala de Musculação, Recomposição de Revestimento Cerâmico, Forro Acartonado e Impermeabilização da Cobertura do Auditório e Lajes e da Unidade Sesc Jataí.</t>
  </si>
  <si>
    <t>RUA DEPUTADO COSTA LIMA, VILA SANTA MARIA CEP: 75.800-061, JATAÍ - GO</t>
  </si>
  <si>
    <t>PLANILHA ORÇAMENTÁRIA</t>
  </si>
  <si>
    <t>Item</t>
  </si>
  <si>
    <t>ART Execução serviços do contrato</t>
  </si>
  <si>
    <t>Encarregado de Obra</t>
  </si>
  <si>
    <t>Despesas com alimentação</t>
  </si>
  <si>
    <t>mês</t>
  </si>
  <si>
    <t>Descrição</t>
  </si>
  <si>
    <t>Tratamento Termoacústico da Cobertura do Ginásio de Esporte</t>
  </si>
  <si>
    <t>Substituição do piso da quadra poliesportiva</t>
  </si>
  <si>
    <t>Substituição dos Guardas Corpos do Ginásio de Esporte</t>
  </si>
  <si>
    <t>Confecção e instalação guarda corpos em aço inox 304, acabamento escovado</t>
  </si>
  <si>
    <t xml:space="preserve">Confecção e instalação de corrimãos fixo na parede  em aço inox 304, acabamento escovado </t>
  </si>
  <si>
    <t>Retirada da parte danificada do gesso</t>
  </si>
  <si>
    <t xml:space="preserve">03 (três) camadas de membrana líquida impermeabilizante com uso de tela de reforço nas quinas e ângulos.Impermeabilizante à base de resinas acrílicas elásticas e flexíveis e com microesferas poliméricas, aplicado a frio cor cinza - cobertura em telha metálica ondulada do Auditório </t>
  </si>
  <si>
    <t xml:space="preserve">03 (três) camadas de membrana líquida impermeabilizante com uso de tela de reforço nas quinas e ângulos.Impermeabilizante à base de resinas acrílicas elásticas e flexíveis e com microesferas poliméricas, aplicado a frio cor cinza - lajes do Bloco Auditório e Bloco Principal </t>
  </si>
  <si>
    <t>mxmês</t>
  </si>
  <si>
    <t xml:space="preserve"> SESC - SERVIÇO SOCIAL DO COMÉRCIO</t>
  </si>
  <si>
    <t>2.5</t>
  </si>
  <si>
    <t>Locação de andaime metálico tubular de encaixe, tipo de torre, com largura 
de 1 ate 1,5 m e altura de *1,00* m (incluso sapatas fixas ou rodízios)</t>
  </si>
  <si>
    <t>Ferramentas (manuais/elétricas) e material de limpeza permanente da obra - áreas edificadas/ cobertas/ fechadas</t>
  </si>
  <si>
    <t>EPI/PCMAT/PCMSO/exames/treinamentos/visitas (&gt;= 20 empregados) - áreas edificadas/cobertas/fechadas</t>
  </si>
  <si>
    <t>Locação de container 2,30 x 6,00 m, alt. 2,50 m, para guarda de material, sem divisórias internas e sem sanitário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</si>
  <si>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</si>
  <si>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</si>
  <si>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</si>
  <si>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</si>
  <si>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</si>
  <si>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</si>
  <si>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</si>
  <si>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</si>
  <si>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</si>
  <si>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</si>
  <si>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</si>
  <si>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</si>
  <si>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</si>
  <si>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</si>
  <si>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</si>
  <si>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</si>
  <si>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</si>
  <si>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</si>
  <si>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 xml:space="preserve">Retirada com bota fora do sistema de isolamento termoacústico com estrutura de fixação </t>
  </si>
  <si>
    <t xml:space="preserve">Retirada com bota fora de rufos metálicos </t>
  </si>
  <si>
    <t xml:space="preserve">Instalação sobre a estrutura do telhado o sistema de feltro de lâ de vidro Facefelt 4+ da Isover </t>
  </si>
  <si>
    <t>Reinstalar as telhas metálicas com kits de parafusos fixadores auto perfurantes, arruelas de alumínio neobond e vulcanizada</t>
  </si>
  <si>
    <t>Instalação de rufos metálicos</t>
  </si>
  <si>
    <t>Retirada do revestimento existente em piso vinílico em manta flexível</t>
  </si>
  <si>
    <t>Lixamento do contra piso (polidora de piso)</t>
  </si>
  <si>
    <t>Regularização do contra piso com argamassa autonivelante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</si>
  <si>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</si>
  <si>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</si>
  <si>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</si>
  <si>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</si>
  <si>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</si>
  <si>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</si>
  <si>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</si>
  <si>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</si>
  <si>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3.2.3</t>
  </si>
  <si>
    <t>3.2.4</t>
  </si>
  <si>
    <t>3.2.5</t>
  </si>
  <si>
    <t>3.3.1</t>
  </si>
  <si>
    <t>3.3.2</t>
  </si>
  <si>
    <t xml:space="preserve">Retirada dos guarda corpos e corrimãos em aço carbono da quadra e arquibancada </t>
  </si>
  <si>
    <t>Instalação de piso emborrachado com espessura de 15mm cor preto</t>
  </si>
  <si>
    <t>Retirada da argamassa de assentamento</t>
  </si>
  <si>
    <t>Assentameto de revestimento em Placa cerâmica Gail 2109</t>
  </si>
  <si>
    <t>Rejuntamento de revestimento</t>
  </si>
  <si>
    <t>Pintura em tinta latex fosca na cor branco neve.</t>
  </si>
  <si>
    <t>Preparação e limpeza de toda superfície com, lixação e hidrojateamento de água com produtos apropriados para limpeza</t>
  </si>
  <si>
    <t>Instalação de novos rufos metálicas - cobertura do Auditório</t>
  </si>
  <si>
    <t>Instalação de novos calhas metálicas - cobertura do Auditório</t>
  </si>
  <si>
    <t>Transporte de entulho em caminhão  incluso a carga manual</t>
  </si>
  <si>
    <t xml:space="preserve">Limpeza final de obra </t>
  </si>
  <si>
    <t>Preço Unitário Material</t>
  </si>
  <si>
    <t>Preço Unitário Mão de Obra</t>
  </si>
  <si>
    <t>P. TOTAL    Mão de Obra</t>
  </si>
  <si>
    <t>Engenheiro Civil (Responsável Técnico)</t>
  </si>
  <si>
    <t>Aplicação de forro fixo de gesso acartonado, estrutura existente</t>
  </si>
  <si>
    <t>Assentameto de revestimento em Placa cerâmica Gail 1009</t>
  </si>
  <si>
    <t>KG</t>
  </si>
  <si>
    <t>Placa de obra (2,00m x 1,00m)</t>
  </si>
  <si>
    <t>Limpeza permanente</t>
  </si>
  <si>
    <t>Tela Tapume Laranja para isolamento - h=1,20m</t>
  </si>
  <si>
    <t>Retirar as telhas metálicas da cobertura c/ reaproveitamento</t>
  </si>
  <si>
    <t xml:space="preserve">Prime para pintura epóxi </t>
  </si>
  <si>
    <t>3.2.6</t>
  </si>
  <si>
    <t xml:space="preserve">Pintura do piso com tinta epóxi </t>
  </si>
  <si>
    <t>Pintura de demarcação de quadra poliesportiva com tinta epóxi, E=5cm</t>
  </si>
  <si>
    <t>Estrutura e Tabela de Basquete</t>
  </si>
  <si>
    <t>Tabela de basquete de vidro temperado 10mm, com aros e redes e pintura - fornecimento e instalação</t>
  </si>
  <si>
    <t>Estrutura aérea em perfil tubular 1.1/2" para tabela de basquete - fornecimento e instalação, pintura em esmalte sintético cor branco.</t>
  </si>
  <si>
    <t>3.4</t>
  </si>
  <si>
    <t>3.4.1</t>
  </si>
  <si>
    <t>3.4.2</t>
  </si>
  <si>
    <t>3.4.3</t>
  </si>
  <si>
    <t>Substituição Piso da Academia</t>
  </si>
  <si>
    <t>Serviços Preliminares/ Administração da Obra</t>
  </si>
  <si>
    <t>Serviços Iniciais</t>
  </si>
  <si>
    <t>Serviços de Reforma do Ginásio de Esportes</t>
  </si>
  <si>
    <t>Demolição de Parede da Fachada e Recomposição de Revestimento Cerâmico de Parede e Recomposição de Forro Acartonado</t>
  </si>
  <si>
    <t>Demolição de Parede da Fachada</t>
  </si>
  <si>
    <t>Demolição de pilares e vigas em concreto armado, de forma mecanizada com martelete, sem reaproveitamento</t>
  </si>
  <si>
    <t>Demolição de alvenaria para qualquer tipo de bloco, de forma mecanizada, sem reaproveitamento</t>
  </si>
  <si>
    <t>Emboço ou massa única em argamassa traço 1:2:8, preparo mecânico com betoneira 400 l, aplicada manualmente em panos de fachada com presença de vãos, espessura de 25 mm</t>
  </si>
  <si>
    <t>Textura acrílica, aplicação manual em parede, uma demão</t>
  </si>
  <si>
    <t>5.1.1</t>
  </si>
  <si>
    <t>5.1.2</t>
  </si>
  <si>
    <t>5.1.3</t>
  </si>
  <si>
    <t>5.1.4</t>
  </si>
  <si>
    <t>m³</t>
  </si>
  <si>
    <t>m²</t>
  </si>
  <si>
    <t>Recomposição de Revestimento Cerâmico de Parede</t>
  </si>
  <si>
    <t>Recomposição de Forro Acartonado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</si>
  <si>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</si>
  <si>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</si>
  <si>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</si>
  <si>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</si>
  <si>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</si>
  <si>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</si>
  <si>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</si>
  <si>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</si>
  <si>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Emassamento e lixamento de massa PVA do teto</t>
  </si>
  <si>
    <t>Serviços de Impermeabilização da Cobertura do Auditório e das Lajes dos Blocos</t>
  </si>
  <si>
    <t>Retirada com bota fora de rufos e calhas metálicas - cobertura do Auditório - largura variável</t>
  </si>
  <si>
    <t>Calafetação com selante elastomerico mono componente a base de poliuretano nas trincas existente das lajes (310ml)</t>
  </si>
  <si>
    <t>8.1</t>
  </si>
  <si>
    <t>8.2</t>
  </si>
  <si>
    <t>Substituição de Vidros das Esquadrias de Alumínio</t>
  </si>
  <si>
    <t>Instalação de vidro laminado, E=8mm(4+4), encaixado em esquadria de alumínio</t>
  </si>
  <si>
    <t>Remoção de vidro laminado fixado em esquadria de alumínuo</t>
  </si>
  <si>
    <t>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</si>
</sst>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* #,##0.0000_);_(* \(#,##0.0000\);_(* &quot;-&quot;??_);_(@_)"/>
    <numFmt numFmtId="167" formatCode="#,##0.00_ ;\-#,##0.00\ "/>
  </numFmts>
  <fonts count="2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7" fillId="0" borderId="0"/>
  </cellStyleXfs>
  <cellXfs count="152">
    <xf numFmtId="0" fontId="0" fillId="0" borderId="0" xfId="0"/>
    <xf numFmtId="4" fontId="0" fillId="0" borderId="0" xfId="0" applyNumberFormat="1" applyFont="1"/>
    <xf numFmtId="0" fontId="7" fillId="0" borderId="0" xfId="6" applyFont="1" applyBorder="1" applyProtection="1"/>
    <xf numFmtId="0" fontId="7" fillId="0" borderId="0" xfId="6" applyFont="1" applyFill="1" applyBorder="1" applyAlignment="1" applyProtection="1">
      <alignment vertical="center"/>
    </xf>
    <xf numFmtId="0" fontId="13" fillId="0" borderId="12" xfId="6" applyFont="1" applyFill="1" applyBorder="1" applyAlignment="1" applyProtection="1">
      <alignment vertical="center" wrapText="1"/>
    </xf>
    <xf numFmtId="0" fontId="8" fillId="0" borderId="1" xfId="6" applyFont="1" applyFill="1" applyBorder="1" applyAlignment="1" applyProtection="1">
      <alignment horizontal="center" vertical="center" wrapText="1"/>
    </xf>
    <xf numFmtId="0" fontId="8" fillId="0" borderId="1" xfId="6" applyFont="1" applyFill="1" applyBorder="1" applyAlignment="1" applyProtection="1">
      <alignment vertical="center" wrapText="1"/>
    </xf>
    <xf numFmtId="0" fontId="7" fillId="0" borderId="0" xfId="6" applyFont="1" applyBorder="1" applyAlignment="1" applyProtection="1">
      <alignment vertical="center" wrapText="1"/>
    </xf>
    <xf numFmtId="0" fontId="13" fillId="3" borderId="12" xfId="6" applyFont="1" applyFill="1" applyBorder="1" applyAlignment="1" applyProtection="1">
      <alignment horizontal="center"/>
    </xf>
    <xf numFmtId="0" fontId="7" fillId="3" borderId="1" xfId="6" applyFont="1" applyFill="1" applyBorder="1" applyProtection="1"/>
    <xf numFmtId="0" fontId="8" fillId="3" borderId="1" xfId="6" applyFont="1" applyFill="1" applyBorder="1" applyAlignment="1" applyProtection="1">
      <alignment horizontal="center"/>
    </xf>
    <xf numFmtId="166" fontId="7" fillId="3" borderId="1" xfId="7" applyNumberFormat="1" applyFont="1" applyFill="1" applyBorder="1" applyProtection="1"/>
    <xf numFmtId="166" fontId="7" fillId="3" borderId="1" xfId="7" applyNumberFormat="1" applyFont="1" applyFill="1" applyBorder="1" applyAlignment="1" applyProtection="1">
      <alignment horizontal="left"/>
    </xf>
    <xf numFmtId="166" fontId="7" fillId="3" borderId="13" xfId="7" applyNumberFormat="1" applyFont="1" applyFill="1" applyBorder="1" applyAlignment="1" applyProtection="1">
      <alignment horizontal="left"/>
    </xf>
    <xf numFmtId="0" fontId="11" fillId="0" borderId="12" xfId="6" applyFont="1" applyFill="1" applyBorder="1" applyAlignment="1" applyProtection="1">
      <alignment horizontal="center"/>
    </xf>
    <xf numFmtId="0" fontId="7" fillId="0" borderId="1" xfId="6" applyFont="1" applyFill="1" applyBorder="1" applyProtection="1"/>
    <xf numFmtId="0" fontId="7" fillId="0" borderId="1" xfId="6" applyFont="1" applyFill="1" applyBorder="1" applyAlignment="1" applyProtection="1">
      <alignment horizontal="center"/>
    </xf>
    <xf numFmtId="165" fontId="7" fillId="0" borderId="1" xfId="7" applyFont="1" applyFill="1" applyBorder="1" applyProtection="1">
      <protection locked="0"/>
    </xf>
    <xf numFmtId="165" fontId="7" fillId="0" borderId="1" xfId="7" applyFont="1" applyFill="1" applyBorder="1" applyAlignment="1" applyProtection="1">
      <alignment horizontal="left"/>
    </xf>
    <xf numFmtId="165" fontId="4" fillId="0" borderId="1" xfId="7" applyFont="1" applyFill="1" applyBorder="1" applyProtection="1">
      <protection locked="0"/>
    </xf>
    <xf numFmtId="165" fontId="7" fillId="0" borderId="13" xfId="7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>
      <alignment horizontal="left"/>
    </xf>
    <xf numFmtId="165" fontId="7" fillId="3" borderId="1" xfId="7" applyFont="1" applyFill="1" applyBorder="1" applyProtection="1"/>
    <xf numFmtId="165" fontId="7" fillId="3" borderId="1" xfId="7" applyFont="1" applyFill="1" applyBorder="1" applyAlignment="1" applyProtection="1">
      <alignment horizontal="left"/>
    </xf>
    <xf numFmtId="165" fontId="7" fillId="3" borderId="13" xfId="7" applyFont="1" applyFill="1" applyBorder="1" applyAlignment="1" applyProtection="1">
      <alignment horizontal="left"/>
    </xf>
    <xf numFmtId="0" fontId="11" fillId="0" borderId="15" xfId="6" applyFont="1" applyFill="1" applyBorder="1" applyAlignment="1" applyProtection="1">
      <alignment horizontal="center"/>
    </xf>
    <xf numFmtId="0" fontId="7" fillId="0" borderId="2" xfId="6" applyFont="1" applyFill="1" applyBorder="1" applyAlignment="1" applyProtection="1">
      <alignment horizontal="left"/>
    </xf>
    <xf numFmtId="0" fontId="7" fillId="0" borderId="2" xfId="6" applyFont="1" applyFill="1" applyBorder="1" applyAlignment="1" applyProtection="1">
      <alignment horizontal="center"/>
    </xf>
    <xf numFmtId="165" fontId="7" fillId="0" borderId="2" xfId="7" applyFont="1" applyFill="1" applyBorder="1" applyProtection="1">
      <protection locked="0"/>
    </xf>
    <xf numFmtId="165" fontId="7" fillId="0" borderId="2" xfId="7" applyFont="1" applyFill="1" applyBorder="1" applyAlignment="1" applyProtection="1">
      <alignment horizontal="left"/>
    </xf>
    <xf numFmtId="165" fontId="7" fillId="0" borderId="16" xfId="7" applyFont="1" applyFill="1" applyBorder="1" applyAlignment="1" applyProtection="1">
      <alignment horizontal="left"/>
    </xf>
    <xf numFmtId="0" fontId="13" fillId="3" borderId="17" xfId="6" applyFont="1" applyFill="1" applyBorder="1" applyAlignment="1" applyProtection="1">
      <alignment horizontal="center"/>
    </xf>
    <xf numFmtId="0" fontId="8" fillId="3" borderId="18" xfId="6" applyFont="1" applyFill="1" applyBorder="1" applyAlignment="1" applyProtection="1">
      <alignment horizontal="left"/>
    </xf>
    <xf numFmtId="0" fontId="8" fillId="3" borderId="18" xfId="6" applyFont="1" applyFill="1" applyBorder="1" applyAlignment="1" applyProtection="1">
      <alignment horizontal="center"/>
    </xf>
    <xf numFmtId="10" fontId="8" fillId="3" borderId="18" xfId="5" applyNumberFormat="1" applyFont="1" applyFill="1" applyBorder="1" applyAlignment="1" applyProtection="1">
      <alignment horizontal="center"/>
    </xf>
    <xf numFmtId="165" fontId="8" fillId="3" borderId="18" xfId="7" applyFont="1" applyFill="1" applyBorder="1" applyAlignment="1" applyProtection="1">
      <alignment horizontal="left"/>
    </xf>
    <xf numFmtId="165" fontId="8" fillId="3" borderId="19" xfId="7" applyFont="1" applyFill="1" applyBorder="1" applyAlignment="1" applyProtection="1">
      <alignment horizontal="left"/>
    </xf>
    <xf numFmtId="0" fontId="8" fillId="0" borderId="0" xfId="6" applyFont="1" applyBorder="1" applyProtection="1"/>
    <xf numFmtId="0" fontId="13" fillId="0" borderId="8" xfId="6" applyFont="1" applyFill="1" applyBorder="1" applyAlignment="1" applyProtection="1">
      <alignment horizontal="center"/>
    </xf>
    <xf numFmtId="0" fontId="8" fillId="0" borderId="0" xfId="6" applyFont="1" applyFill="1" applyBorder="1" applyAlignment="1" applyProtection="1">
      <alignment horizontal="left"/>
    </xf>
    <xf numFmtId="43" fontId="8" fillId="0" borderId="0" xfId="6" applyNumberFormat="1" applyFont="1" applyBorder="1" applyProtection="1"/>
    <xf numFmtId="0" fontId="8" fillId="0" borderId="9" xfId="6" applyFont="1" applyBorder="1" applyProtection="1"/>
    <xf numFmtId="167" fontId="8" fillId="0" borderId="0" xfId="6" applyNumberFormat="1" applyFont="1" applyBorder="1" applyProtection="1"/>
    <xf numFmtId="0" fontId="13" fillId="0" borderId="8" xfId="6" applyFont="1" applyFill="1" applyBorder="1" applyAlignment="1" applyProtection="1">
      <alignment horizontal="left"/>
    </xf>
    <xf numFmtId="0" fontId="8" fillId="0" borderId="0" xfId="6" applyFont="1" applyBorder="1" applyAlignment="1" applyProtection="1">
      <alignment horizontal="left"/>
    </xf>
    <xf numFmtId="0" fontId="7" fillId="0" borderId="0" xfId="6" applyFont="1" applyBorder="1" applyAlignment="1" applyProtection="1">
      <alignment horizontal="left"/>
    </xf>
    <xf numFmtId="0" fontId="11" fillId="0" borderId="8" xfId="6" applyFont="1" applyBorder="1" applyAlignment="1" applyProtection="1">
      <alignment horizontal="left"/>
    </xf>
    <xf numFmtId="0" fontId="11" fillId="0" borderId="8" xfId="6" applyFont="1" applyBorder="1" applyProtection="1"/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0" fillId="0" borderId="0" xfId="0" applyBorder="1"/>
    <xf numFmtId="43" fontId="5" fillId="0" borderId="8" xfId="2" applyFont="1" applyFill="1" applyBorder="1" applyAlignment="1" applyProtection="1">
      <alignment vertical="center"/>
    </xf>
    <xf numFmtId="0" fontId="7" fillId="0" borderId="0" xfId="7" applyNumberFormat="1" applyFont="1" applyFill="1" applyBorder="1" applyAlignment="1" applyProtection="1">
      <alignment vertical="center" wrapText="1"/>
    </xf>
    <xf numFmtId="43" fontId="5" fillId="0" borderId="0" xfId="2" applyFont="1" applyFill="1" applyBorder="1" applyAlignment="1" applyProtection="1">
      <alignment vertical="center"/>
    </xf>
    <xf numFmtId="43" fontId="5" fillId="0" borderId="9" xfId="2" applyFont="1" applyFill="1" applyBorder="1" applyAlignment="1" applyProtection="1">
      <alignment vertical="center"/>
    </xf>
    <xf numFmtId="43" fontId="5" fillId="0" borderId="20" xfId="2" applyFont="1" applyFill="1" applyBorder="1" applyAlignment="1" applyProtection="1">
      <alignment vertical="center"/>
    </xf>
    <xf numFmtId="0" fontId="7" fillId="0" borderId="21" xfId="7" applyNumberFormat="1" applyFont="1" applyFill="1" applyBorder="1" applyAlignment="1" applyProtection="1">
      <alignment vertical="center" wrapText="1"/>
    </xf>
    <xf numFmtId="43" fontId="5" fillId="0" borderId="21" xfId="2" applyFont="1" applyFill="1" applyBorder="1" applyAlignment="1" applyProtection="1">
      <alignment vertical="center"/>
    </xf>
    <xf numFmtId="43" fontId="5" fillId="0" borderId="22" xfId="2" applyFont="1" applyFill="1" applyBorder="1" applyAlignment="1" applyProtection="1">
      <alignment vertical="center"/>
    </xf>
    <xf numFmtId="0" fontId="11" fillId="0" borderId="0" xfId="6" applyFont="1" applyBorder="1" applyProtection="1"/>
    <xf numFmtId="165" fontId="7" fillId="0" borderId="0" xfId="7" applyFont="1" applyBorder="1" applyProtection="1"/>
    <xf numFmtId="165" fontId="7" fillId="0" borderId="0" xfId="7" applyFont="1" applyBorder="1" applyAlignment="1" applyProtection="1">
      <alignment horizontal="left"/>
    </xf>
    <xf numFmtId="0" fontId="4" fillId="0" borderId="0" xfId="6" applyFont="1" applyFill="1" applyBorder="1" applyAlignment="1" applyProtection="1">
      <alignment horizontal="center" vertical="center"/>
    </xf>
    <xf numFmtId="0" fontId="4" fillId="0" borderId="0" xfId="6" applyFont="1" applyBorder="1" applyProtection="1"/>
    <xf numFmtId="0" fontId="0" fillId="0" borderId="0" xfId="0" applyFo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left" vertical="top"/>
    </xf>
    <xf numFmtId="0" fontId="7" fillId="0" borderId="0" xfId="7" applyNumberFormat="1" applyFont="1" applyFill="1" applyBorder="1" applyAlignment="1" applyProtection="1">
      <alignment horizontal="justify" vertical="center" wrapText="1"/>
    </xf>
    <xf numFmtId="164" fontId="9" fillId="2" borderId="1" xfId="1" applyNumberFormat="1" applyFont="1" applyFill="1" applyBorder="1" applyAlignment="1">
      <alignment wrapText="1"/>
    </xf>
    <xf numFmtId="0" fontId="0" fillId="0" borderId="0" xfId="0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15" fillId="0" borderId="1" xfId="1" applyNumberFormat="1" applyFont="1" applyFill="1" applyBorder="1" applyAlignment="1">
      <alignment horizontal="right" shrinkToFit="1"/>
    </xf>
    <xf numFmtId="4" fontId="0" fillId="0" borderId="1" xfId="0" applyNumberFormat="1" applyFont="1" applyBorder="1" applyAlignment="1">
      <alignment horizontal="right"/>
    </xf>
    <xf numFmtId="4" fontId="10" fillId="0" borderId="1" xfId="1" applyNumberFormat="1" applyFont="1" applyFill="1" applyBorder="1" applyAlignment="1">
      <alignment horizontal="right" shrinkToFit="1"/>
    </xf>
    <xf numFmtId="4" fontId="10" fillId="0" borderId="1" xfId="0" applyNumberFormat="1" applyFont="1" applyBorder="1" applyAlignment="1">
      <alignment horizontal="right"/>
    </xf>
    <xf numFmtId="0" fontId="10" fillId="0" borderId="1" xfId="1" applyFont="1" applyFill="1" applyBorder="1" applyAlignment="1">
      <alignment horizontal="right" wrapText="1"/>
    </xf>
    <xf numFmtId="10" fontId="16" fillId="3" borderId="1" xfId="2" applyNumberFormat="1" applyFont="1" applyFill="1" applyBorder="1" applyAlignment="1">
      <alignment horizontal="right" vertical="center"/>
    </xf>
    <xf numFmtId="4" fontId="16" fillId="3" borderId="1" xfId="2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horizontal="right"/>
    </xf>
    <xf numFmtId="4" fontId="9" fillId="3" borderId="1" xfId="2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wrapText="1"/>
    </xf>
    <xf numFmtId="164" fontId="9" fillId="2" borderId="1" xfId="1" applyNumberFormat="1" applyFont="1" applyFill="1" applyBorder="1" applyAlignment="1">
      <alignment horizontal="right" wrapText="1"/>
    </xf>
    <xf numFmtId="0" fontId="2" fillId="0" borderId="8" xfId="0" applyFont="1" applyBorder="1" applyAlignment="1">
      <alignment horizontal="left" vertical="top"/>
    </xf>
    <xf numFmtId="0" fontId="0" fillId="0" borderId="12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right"/>
    </xf>
    <xf numFmtId="0" fontId="0" fillId="0" borderId="12" xfId="0" applyFont="1" applyFill="1" applyBorder="1" applyAlignment="1">
      <alignment horizontal="center" vertical="center"/>
    </xf>
    <xf numFmtId="164" fontId="9" fillId="2" borderId="13" xfId="1" applyNumberFormat="1" applyFont="1" applyFill="1" applyBorder="1" applyAlignment="1">
      <alignment horizontal="right" wrapText="1"/>
    </xf>
    <xf numFmtId="0" fontId="10" fillId="0" borderId="12" xfId="0" applyFont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right"/>
    </xf>
    <xf numFmtId="10" fontId="16" fillId="3" borderId="30" xfId="2" applyNumberFormat="1" applyFont="1" applyFill="1" applyBorder="1" applyAlignment="1">
      <alignment horizontal="right" vertical="center"/>
    </xf>
    <xf numFmtId="4" fontId="9" fillId="3" borderId="30" xfId="2" applyNumberFormat="1" applyFont="1" applyFill="1" applyBorder="1" applyAlignment="1">
      <alignment horizontal="right" vertical="center"/>
    </xf>
    <xf numFmtId="4" fontId="0" fillId="3" borderId="30" xfId="0" applyNumberFormat="1" applyFont="1" applyFill="1" applyBorder="1" applyAlignment="1">
      <alignment horizontal="right"/>
    </xf>
    <xf numFmtId="4" fontId="2" fillId="3" borderId="31" xfId="0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left" wrapText="1"/>
    </xf>
    <xf numFmtId="164" fontId="9" fillId="0" borderId="1" xfId="1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0" fontId="0" fillId="0" borderId="0" xfId="0" applyFont="1" applyAlignment="1">
      <alignment vertical="center" wrapText="1"/>
    </xf>
    <xf numFmtId="0" fontId="16" fillId="2" borderId="17" xfId="1" applyFont="1" applyFill="1" applyBorder="1" applyAlignment="1">
      <alignment horizontal="center" vertical="center" wrapText="1"/>
    </xf>
    <xf numFmtId="164" fontId="9" fillId="2" borderId="18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right" vertical="center" wrapText="1"/>
    </xf>
    <xf numFmtId="4" fontId="9" fillId="2" borderId="18" xfId="1" applyNumberFormat="1" applyFont="1" applyFill="1" applyBorder="1" applyAlignment="1">
      <alignment horizontal="right" vertical="center" wrapText="1"/>
    </xf>
    <xf numFmtId="4" fontId="9" fillId="2" borderId="19" xfId="1" applyNumberFormat="1" applyFont="1" applyFill="1" applyBorder="1" applyAlignment="1">
      <alignment horizontal="right" vertical="center" wrapText="1"/>
    </xf>
    <xf numFmtId="0" fontId="16" fillId="2" borderId="28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8" applyFont="1" applyFill="1" applyBorder="1" applyAlignment="1">
      <alignment horizontal="right" vertical="center"/>
    </xf>
    <xf numFmtId="0" fontId="16" fillId="2" borderId="12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left" vertical="top" wrapText="1"/>
    </xf>
    <xf numFmtId="164" fontId="9" fillId="2" borderId="13" xfId="1" applyNumberFormat="1" applyFont="1" applyFill="1" applyBorder="1" applyAlignment="1">
      <alignment horizontal="left" vertical="top" wrapText="1"/>
    </xf>
    <xf numFmtId="164" fontId="9" fillId="2" borderId="1" xfId="1" applyNumberFormat="1" applyFont="1" applyFill="1" applyBorder="1" applyAlignment="1">
      <alignment horizontal="left" vertical="top"/>
    </xf>
    <xf numFmtId="164" fontId="9" fillId="2" borderId="13" xfId="1" applyNumberFormat="1" applyFont="1" applyFill="1" applyBorder="1" applyAlignment="1">
      <alignment horizontal="left" vertical="top"/>
    </xf>
    <xf numFmtId="164" fontId="9" fillId="2" borderId="26" xfId="1" applyNumberFormat="1" applyFont="1" applyFill="1" applyBorder="1" applyAlignment="1">
      <alignment horizontal="left" vertical="top" wrapText="1"/>
    </xf>
    <xf numFmtId="164" fontId="9" fillId="2" borderId="27" xfId="1" applyNumberFormat="1" applyFont="1" applyFill="1" applyBorder="1" applyAlignment="1">
      <alignment horizontal="left" vertical="top" wrapText="1"/>
    </xf>
    <xf numFmtId="165" fontId="8" fillId="0" borderId="1" xfId="7" applyFont="1" applyFill="1" applyBorder="1" applyAlignment="1" applyProtection="1">
      <alignment horizontal="center" vertical="center" wrapText="1"/>
    </xf>
    <xf numFmtId="165" fontId="8" fillId="0" borderId="13" xfId="7" applyFont="1" applyFill="1" applyBorder="1" applyAlignment="1" applyProtection="1">
      <alignment horizontal="center" vertical="center" wrapText="1"/>
    </xf>
    <xf numFmtId="0" fontId="11" fillId="0" borderId="5" xfId="6" applyFont="1" applyBorder="1" applyAlignment="1" applyProtection="1">
      <alignment horizontal="center"/>
    </xf>
    <xf numFmtId="0" fontId="11" fillId="0" borderId="6" xfId="6" applyFont="1" applyBorder="1" applyAlignment="1" applyProtection="1">
      <alignment horizontal="center"/>
    </xf>
    <xf numFmtId="0" fontId="11" fillId="0" borderId="7" xfId="6" applyFont="1" applyBorder="1" applyAlignment="1" applyProtection="1">
      <alignment horizontal="center"/>
    </xf>
    <xf numFmtId="0" fontId="11" fillId="0" borderId="8" xfId="6" applyFont="1" applyBorder="1" applyAlignment="1" applyProtection="1">
      <alignment horizontal="center"/>
    </xf>
    <xf numFmtId="0" fontId="11" fillId="0" borderId="0" xfId="6" applyFont="1" applyBorder="1" applyAlignment="1" applyProtection="1">
      <alignment horizontal="center"/>
    </xf>
    <xf numFmtId="0" fontId="11" fillId="0" borderId="9" xfId="6" applyFont="1" applyBorder="1" applyAlignment="1" applyProtection="1">
      <alignment horizontal="center"/>
    </xf>
    <xf numFmtId="0" fontId="11" fillId="0" borderId="10" xfId="6" applyFont="1" applyBorder="1" applyAlignment="1" applyProtection="1">
      <alignment horizontal="center"/>
    </xf>
    <xf numFmtId="0" fontId="11" fillId="0" borderId="4" xfId="6" applyFont="1" applyBorder="1" applyAlignment="1" applyProtection="1">
      <alignment horizontal="center"/>
    </xf>
    <xf numFmtId="0" fontId="11" fillId="0" borderId="11" xfId="6" applyFont="1" applyBorder="1" applyAlignment="1" applyProtection="1">
      <alignment horizontal="center"/>
    </xf>
    <xf numFmtId="0" fontId="12" fillId="3" borderId="12" xfId="6" applyFont="1" applyFill="1" applyBorder="1" applyAlignment="1" applyProtection="1">
      <alignment horizontal="center" vertical="center"/>
    </xf>
    <xf numFmtId="0" fontId="12" fillId="3" borderId="1" xfId="6" applyFont="1" applyFill="1" applyBorder="1" applyAlignment="1" applyProtection="1">
      <alignment horizontal="center" vertical="center"/>
    </xf>
    <xf numFmtId="0" fontId="12" fillId="3" borderId="13" xfId="6" applyFont="1" applyFill="1" applyBorder="1" applyAlignment="1" applyProtection="1">
      <alignment horizontal="center" vertical="center"/>
    </xf>
    <xf numFmtId="0" fontId="8" fillId="0" borderId="12" xfId="6" applyFont="1" applyBorder="1" applyAlignment="1" applyProtection="1">
      <alignment horizontal="left"/>
    </xf>
    <xf numFmtId="0" fontId="8" fillId="0" borderId="1" xfId="6" applyFont="1" applyBorder="1" applyAlignment="1" applyProtection="1">
      <alignment horizontal="left"/>
    </xf>
    <xf numFmtId="0" fontId="8" fillId="0" borderId="13" xfId="6" applyFont="1" applyBorder="1" applyAlignment="1" applyProtection="1">
      <alignment horizontal="left"/>
    </xf>
    <xf numFmtId="0" fontId="0" fillId="0" borderId="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8" fillId="0" borderId="0" xfId="7" applyNumberFormat="1" applyFont="1" applyFill="1" applyBorder="1" applyAlignment="1" applyProtection="1">
      <alignment horizontal="center" vertical="center" wrapText="1"/>
    </xf>
    <xf numFmtId="165" fontId="7" fillId="0" borderId="0" xfId="7" applyFont="1" applyFill="1" applyBorder="1" applyAlignment="1" applyProtection="1">
      <alignment horizontal="left" vertical="center" wrapText="1"/>
    </xf>
    <xf numFmtId="165" fontId="7" fillId="0" borderId="8" xfId="7" applyFont="1" applyFill="1" applyBorder="1" applyAlignment="1" applyProtection="1">
      <alignment horizontal="left" vertical="center" wrapText="1"/>
    </xf>
    <xf numFmtId="0" fontId="7" fillId="0" borderId="0" xfId="7" applyNumberFormat="1" applyFont="1" applyFill="1" applyBorder="1" applyAlignment="1" applyProtection="1">
      <alignment horizontal="justify" vertical="center" wrapText="1"/>
    </xf>
  </cellXfs>
  <cellStyles count="9">
    <cellStyle name="Normal" xfId="0" builtinId="0"/>
    <cellStyle name="Normal 2" xfId="1" xr:uid="{00000000-0005-0000-0000-000001000000}"/>
    <cellStyle name="Normal 2 10" xfId="6" xr:uid="{00000000-0005-0000-0000-000002000000}"/>
    <cellStyle name="Normal 6" xfId="4" xr:uid="{00000000-0005-0000-0000-000003000000}"/>
    <cellStyle name="Normal 7" xfId="3" xr:uid="{00000000-0005-0000-0000-000004000000}"/>
    <cellStyle name="Normal_administração (CI 001-2006) 2" xfId="8" xr:uid="{00000000-0005-0000-0000-000005000000}"/>
    <cellStyle name="Porcentagem" xfId="5" builtinId="5"/>
    <cellStyle name="Separador de milhares 2" xfId="7" xr:uid="{00000000-0005-0000-0000-000007000000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2" name="Picture 1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" name="Picture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4" name="Picture 12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9525" cy="9525"/>
    <xdr:sp macro="" textlink="">
      <xdr:nvSpPr>
        <xdr:cNvPr id="5" name="Picture 19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00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9525" cy="9525"/>
    <xdr:sp macro="" textlink="">
      <xdr:nvSpPr>
        <xdr:cNvPr id="6" name="Picture 19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00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9525" cy="9525"/>
    <xdr:sp macro="" textlink="">
      <xdr:nvSpPr>
        <xdr:cNvPr id="7" name="Picture 12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00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8" name="Picture 19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9" name="Picture 19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10" name="Picture 12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1" name="Picture 20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2" name="Picture 20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3" name="Picture 2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4" name="Picture 2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5" name="Picture 22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6" name="Picture 23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7" name="Picture 23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8" name="Picture 24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19" name="Picture 24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0" name="Picture 25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1" name="Picture 26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2" name="Picture 26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sp macro="" textlink="">
      <xdr:nvSpPr>
        <xdr:cNvPr id="23" name="Picture 27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4" name="Picture 15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5" name="Picture 15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6" name="Picture 15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7" name="Picture 2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8" name="Picture 25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29" name="Picture 19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sp macro="" textlink="">
      <xdr:nvSpPr>
        <xdr:cNvPr id="30" name="Picture 20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sp macro="" textlink="">
      <xdr:nvSpPr>
        <xdr:cNvPr id="31" name="Picture 20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sp macro="" textlink="">
      <xdr:nvSpPr>
        <xdr:cNvPr id="32" name="Picture 21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3" name="Picture 19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4" name="Picture 19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5" name="Picture 12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6" name="Picture 19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7" name="Picture 19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77</xdr:row>
      <xdr:rowOff>0</xdr:rowOff>
    </xdr:from>
    <xdr:ext cx="9525" cy="9525"/>
    <xdr:sp macro="" textlink="">
      <xdr:nvSpPr>
        <xdr:cNvPr id="38" name="Picture 12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9525" cy="9525"/>
    <xdr:sp macro="" textlink="">
      <xdr:nvSpPr>
        <xdr:cNvPr id="39" name="Picture 19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00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9525" cy="9525"/>
    <xdr:sp macro="" textlink="">
      <xdr:nvSpPr>
        <xdr:cNvPr id="40" name="Picture 19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00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9525" cy="9525"/>
    <xdr:sp macro="" textlink="">
      <xdr:nvSpPr>
        <xdr:cNvPr id="41" name="Picture 12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007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42" name="Picture 19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43" name="Picture 19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44" name="Picture 12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45" name="Picture 20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46" name="Picture 20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47" name="Picture 2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48" name="Picture 21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49" name="Picture 22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0" name="Picture 23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1" name="Picture 23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2" name="Picture 24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3" name="Picture 24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4" name="Picture 25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5" name="Picture 26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6" name="Picture 26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sp macro="" textlink="">
      <xdr:nvSpPr>
        <xdr:cNvPr id="57" name="Picture 27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2198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8" name="Picture 15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59" name="Picture 15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60" name="Picture 15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61" name="Picture 23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62" name="Picture 25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0</xdr:colOff>
      <xdr:row>77</xdr:row>
      <xdr:rowOff>9525</xdr:rowOff>
    </xdr:to>
    <xdr:sp macro="" textlink="">
      <xdr:nvSpPr>
        <xdr:cNvPr id="63" name="Picture 19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sp macro="" textlink="">
      <xdr:nvSpPr>
        <xdr:cNvPr id="64" name="Picture 20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sp macro="" textlink="">
      <xdr:nvSpPr>
        <xdr:cNvPr id="65" name="Picture 20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sp macro="" textlink="">
      <xdr:nvSpPr>
        <xdr:cNvPr id="66" name="Picture 21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9525" cy="9525"/>
    <xdr:sp macro="" textlink="">
      <xdr:nvSpPr>
        <xdr:cNvPr id="67" name="Picture 19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9525" cy="9525"/>
    <xdr:sp macro="" textlink="">
      <xdr:nvSpPr>
        <xdr:cNvPr id="68" name="Picture 19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9525" cy="9525"/>
    <xdr:sp macro="" textlink="">
      <xdr:nvSpPr>
        <xdr:cNvPr id="69" name="Picture 12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9525"/>
    <xdr:sp macro="" textlink="">
      <xdr:nvSpPr>
        <xdr:cNvPr id="70" name="Picture 19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0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9525"/>
    <xdr:sp macro="" textlink="">
      <xdr:nvSpPr>
        <xdr:cNvPr id="71" name="Picture 1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0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9525"/>
    <xdr:sp macro="" textlink="">
      <xdr:nvSpPr>
        <xdr:cNvPr id="72" name="Picture 12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0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9525"/>
    <xdr:sp macro="" textlink="">
      <xdr:nvSpPr>
        <xdr:cNvPr id="73" name="Picture 19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24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9525"/>
    <xdr:sp macro="" textlink="">
      <xdr:nvSpPr>
        <xdr:cNvPr id="74" name="Picture 19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24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9525"/>
    <xdr:sp macro="" textlink="">
      <xdr:nvSpPr>
        <xdr:cNvPr id="75" name="Picture 1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24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76" name="Picture 12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77" name="Picture 13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78" name="Picture 13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79" name="Picture 13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0" name="Picture 14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1" name="Picture 14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2" name="Picture 14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3" name="Picture 14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4" name="Picture 15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5" name="Picture 15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6" name="Picture 15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7" name="Picture 16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8" name="Picture 16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89" name="Picture 16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0" name="Picture 27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1" name="Picture 28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2" name="Picture 28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3" name="Picture 27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4" name="Picture 28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5" name="Picture 28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6" name="Picture 26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7" name="Picture 27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8" name="Picture 27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99" name="Picture 28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00" name="Picture 28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01" name="Picture 27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02" name="Picture 27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03" name="Picture 28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04" name="Picture 28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05" name="Picture 24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86</xdr:row>
      <xdr:rowOff>0</xdr:rowOff>
    </xdr:from>
    <xdr:ext cx="9525" cy="9525"/>
    <xdr:sp macro="" textlink="">
      <xdr:nvSpPr>
        <xdr:cNvPr id="106" name="Picture 19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9525" cy="9525"/>
    <xdr:sp macro="" textlink="">
      <xdr:nvSpPr>
        <xdr:cNvPr id="107" name="Picture 19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86</xdr:row>
      <xdr:rowOff>0</xdr:rowOff>
    </xdr:from>
    <xdr:ext cx="9525" cy="9525"/>
    <xdr:sp macro="" textlink="">
      <xdr:nvSpPr>
        <xdr:cNvPr id="108" name="Picture 12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9525"/>
    <xdr:sp macro="" textlink="">
      <xdr:nvSpPr>
        <xdr:cNvPr id="109" name="Picture 1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0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9525"/>
    <xdr:sp macro="" textlink="">
      <xdr:nvSpPr>
        <xdr:cNvPr id="110" name="Picture 19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0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9525"/>
    <xdr:sp macro="" textlink="">
      <xdr:nvSpPr>
        <xdr:cNvPr id="111" name="Picture 12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0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9525"/>
    <xdr:sp macro="" textlink="">
      <xdr:nvSpPr>
        <xdr:cNvPr id="112" name="Picture 19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24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9525"/>
    <xdr:sp macro="" textlink="">
      <xdr:nvSpPr>
        <xdr:cNvPr id="113" name="Picture 19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24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9525"/>
    <xdr:sp macro="" textlink="">
      <xdr:nvSpPr>
        <xdr:cNvPr id="114" name="Picture 12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246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15" name="Picture 12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16" name="Picture 13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17" name="Picture 13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18" name="Picture 13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19" name="Picture 14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0" name="Picture 14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1" name="Picture 14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2" name="Picture 14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3" name="Picture 15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4" name="Picture 15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5" name="Picture 15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6" name="Picture 16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7" name="Picture 16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8" name="Picture 16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5762625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29" name="Picture 27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0" name="Picture 28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1" name="Picture 28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2" name="Picture 27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3" name="Picture 28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4" name="Picture 28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5" name="Picture 26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6" name="Picture 27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7" name="Picture 27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8" name="Picture 28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39" name="Picture 28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40" name="Picture 27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41" name="Picture 27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42" name="Picture 28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43" name="Picture 28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0</xdr:colOff>
      <xdr:row>86</xdr:row>
      <xdr:rowOff>9525</xdr:rowOff>
    </xdr:to>
    <xdr:sp macro="" textlink="">
      <xdr:nvSpPr>
        <xdr:cNvPr id="144" name="Picture 24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62855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89</xdr:row>
      <xdr:rowOff>0</xdr:rowOff>
    </xdr:from>
    <xdr:ext cx="9525" cy="9525"/>
    <xdr:sp macro="" textlink="">
      <xdr:nvSpPr>
        <xdr:cNvPr id="145" name="Picture 19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446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9525" cy="9525"/>
    <xdr:sp macro="" textlink="">
      <xdr:nvSpPr>
        <xdr:cNvPr id="146" name="Picture 19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446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9525" cy="9525"/>
    <xdr:sp macro="" textlink="">
      <xdr:nvSpPr>
        <xdr:cNvPr id="147" name="Picture 12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446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9525" cy="9525"/>
    <xdr:sp macro="" textlink="">
      <xdr:nvSpPr>
        <xdr:cNvPr id="148" name="Picture 19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446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9525" cy="9525"/>
    <xdr:sp macro="" textlink="">
      <xdr:nvSpPr>
        <xdr:cNvPr id="149" name="Picture 19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446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9525" cy="9525"/>
    <xdr:sp macro="" textlink="">
      <xdr:nvSpPr>
        <xdr:cNvPr id="150" name="Picture 12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590550" y="63446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19</xdr:row>
      <xdr:rowOff>0</xdr:rowOff>
    </xdr:from>
    <xdr:to>
      <xdr:col>5</xdr:col>
      <xdr:colOff>0</xdr:colOff>
      <xdr:row>19</xdr:row>
      <xdr:rowOff>9525</xdr:rowOff>
    </xdr:to>
    <xdr:sp macro="" textlink="">
      <xdr:nvSpPr>
        <xdr:cNvPr id="151" name="Picture 1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495300" y="461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0</xdr:colOff>
      <xdr:row>19</xdr:row>
      <xdr:rowOff>9525</xdr:rowOff>
    </xdr:to>
    <xdr:sp macro="" textlink="">
      <xdr:nvSpPr>
        <xdr:cNvPr id="152" name="Picture 19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495300" y="461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0</xdr:colOff>
      <xdr:row>19</xdr:row>
      <xdr:rowOff>9525</xdr:rowOff>
    </xdr:to>
    <xdr:sp macro="" textlink="">
      <xdr:nvSpPr>
        <xdr:cNvPr id="153" name="Picture 1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495300" y="461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0</xdr:colOff>
      <xdr:row>19</xdr:row>
      <xdr:rowOff>9525</xdr:rowOff>
    </xdr:to>
    <xdr:sp macro="" textlink="">
      <xdr:nvSpPr>
        <xdr:cNvPr id="154" name="Picture 19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495300" y="461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19</xdr:row>
      <xdr:rowOff>0</xdr:rowOff>
    </xdr:from>
    <xdr:ext cx="9525" cy="9525"/>
    <xdr:sp macro="" textlink="">
      <xdr:nvSpPr>
        <xdr:cNvPr id="155" name="Picture 19">
          <a:extLst>
            <a:ext uri="{FF2B5EF4-FFF2-40B4-BE49-F238E27FC236}">
              <a16:creationId xmlns:a16="http://schemas.microsoft.com/office/drawing/2014/main" id="{6D41A6BE-2A7A-43E2-B2E7-3283978FD1D0}"/>
            </a:ext>
          </a:extLst>
        </xdr:cNvPr>
        <xdr:cNvSpPr>
          <a:spLocks noChangeAspect="1" noChangeArrowheads="1"/>
        </xdr:cNvSpPr>
      </xdr:nvSpPr>
      <xdr:spPr bwMode="auto">
        <a:xfrm>
          <a:off x="10927976" y="479611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9525" cy="9525"/>
    <xdr:sp macro="" textlink="">
      <xdr:nvSpPr>
        <xdr:cNvPr id="156" name="Picture 19">
          <a:extLst>
            <a:ext uri="{FF2B5EF4-FFF2-40B4-BE49-F238E27FC236}">
              <a16:creationId xmlns:a16="http://schemas.microsoft.com/office/drawing/2014/main" id="{66D3355C-6A6C-4E58-BBCE-6D0C4E34188E}"/>
            </a:ext>
          </a:extLst>
        </xdr:cNvPr>
        <xdr:cNvSpPr>
          <a:spLocks noChangeAspect="1" noChangeArrowheads="1"/>
        </xdr:cNvSpPr>
      </xdr:nvSpPr>
      <xdr:spPr bwMode="auto">
        <a:xfrm>
          <a:off x="10927976" y="479611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zoomScale="85" zoomScaleNormal="85" workbookViewId="0">
      <pane ySplit="8" topLeftCell="A48" activePane="bottomLeft" state="frozen"/>
      <selection pane="bottomLeft" activeCell="A76" sqref="A76"/>
    </sheetView>
  </sheetViews>
  <sheetFormatPr defaultColWidth="9.140625" defaultRowHeight="15" x14ac:dyDescent="0.25"/>
  <cols>
    <col min="1" max="1" width="5.85546875" style="67" customWidth="1"/>
    <col min="2" max="2" width="62.42578125" style="65" customWidth="1"/>
    <col min="3" max="3" width="8.85546875" style="72" bestFit="1" customWidth="1"/>
    <col min="4" max="4" width="12.140625" style="73" bestFit="1" customWidth="1"/>
    <col min="5" max="5" width="14.140625" style="73" customWidth="1"/>
    <col min="6" max="6" width="9.42578125" style="73" bestFit="1" customWidth="1"/>
    <col min="7" max="7" width="14.28515625" style="73" bestFit="1" customWidth="1"/>
    <col min="8" max="8" width="17.85546875" style="73" customWidth="1"/>
    <col min="9" max="9" width="20.140625" style="73" customWidth="1"/>
    <col min="10" max="10" width="9.140625" style="64"/>
    <col min="11" max="11" width="10.28515625" style="64" bestFit="1" customWidth="1"/>
    <col min="12" max="16384" width="9.140625" style="64"/>
  </cols>
  <sheetData>
    <row r="1" spans="1:11" ht="15.75" thickBot="1" x14ac:dyDescent="0.3">
      <c r="A1" s="120" t="s">
        <v>65</v>
      </c>
      <c r="B1" s="121"/>
      <c r="C1" s="121"/>
      <c r="D1" s="121"/>
      <c r="E1" s="121"/>
      <c r="F1" s="121"/>
      <c r="G1" s="121"/>
      <c r="H1" s="121"/>
      <c r="I1" s="122"/>
    </row>
    <row r="3" spans="1:11" ht="29.25" customHeight="1" x14ac:dyDescent="0.25">
      <c r="A3" s="69" t="s">
        <v>4</v>
      </c>
      <c r="B3" s="119" t="s">
        <v>63</v>
      </c>
      <c r="C3" s="119"/>
      <c r="D3" s="119"/>
      <c r="E3" s="119"/>
      <c r="F3" s="119"/>
    </row>
    <row r="4" spans="1:11" x14ac:dyDescent="0.25">
      <c r="A4" s="69" t="s">
        <v>5</v>
      </c>
      <c r="B4" s="65" t="s">
        <v>64</v>
      </c>
    </row>
    <row r="5" spans="1:11" x14ac:dyDescent="0.25">
      <c r="A5" s="69" t="s">
        <v>6</v>
      </c>
      <c r="B5" s="66" t="s">
        <v>194</v>
      </c>
      <c r="J5" s="73"/>
    </row>
    <row r="6" spans="1:11" x14ac:dyDescent="0.25">
      <c r="B6" s="66"/>
    </row>
    <row r="7" spans="1:11" ht="15.75" thickBot="1" x14ac:dyDescent="0.3">
      <c r="K7" s="1"/>
    </row>
    <row r="8" spans="1:11" s="67" customFormat="1" ht="45.75" thickBot="1" x14ac:dyDescent="0.3">
      <c r="A8" s="100" t="s">
        <v>66</v>
      </c>
      <c r="B8" s="101" t="s">
        <v>71</v>
      </c>
      <c r="C8" s="102" t="s">
        <v>0</v>
      </c>
      <c r="D8" s="103" t="s">
        <v>9</v>
      </c>
      <c r="E8" s="103" t="s">
        <v>138</v>
      </c>
      <c r="F8" s="103" t="s">
        <v>137</v>
      </c>
      <c r="G8" s="103" t="s">
        <v>139</v>
      </c>
      <c r="H8" s="103" t="s">
        <v>62</v>
      </c>
      <c r="I8" s="104" t="s">
        <v>7</v>
      </c>
    </row>
    <row r="9" spans="1:11" s="67" customFormat="1" x14ac:dyDescent="0.25">
      <c r="A9" s="105">
        <v>1</v>
      </c>
      <c r="B9" s="127" t="s">
        <v>160</v>
      </c>
      <c r="C9" s="127"/>
      <c r="D9" s="127"/>
      <c r="E9" s="127"/>
      <c r="F9" s="127"/>
      <c r="G9" s="127"/>
      <c r="H9" s="127"/>
      <c r="I9" s="128"/>
    </row>
    <row r="10" spans="1:11" x14ac:dyDescent="0.25">
      <c r="A10" s="86" t="s">
        <v>23</v>
      </c>
      <c r="B10" s="106" t="s">
        <v>67</v>
      </c>
      <c r="C10" s="107" t="s">
        <v>8</v>
      </c>
      <c r="D10" s="74">
        <v>1</v>
      </c>
      <c r="E10" s="74"/>
      <c r="F10" s="74"/>
      <c r="G10" s="75"/>
      <c r="H10" s="75"/>
      <c r="I10" s="87"/>
    </row>
    <row r="11" spans="1:11" x14ac:dyDescent="0.25">
      <c r="A11" s="86" t="s">
        <v>26</v>
      </c>
      <c r="B11" s="108" t="s">
        <v>144</v>
      </c>
      <c r="C11" s="78" t="s">
        <v>1</v>
      </c>
      <c r="D11" s="83">
        <v>1</v>
      </c>
      <c r="E11" s="74"/>
      <c r="F11" s="75"/>
      <c r="G11" s="75"/>
      <c r="H11" s="75"/>
      <c r="I11" s="87"/>
    </row>
    <row r="12" spans="1:11" x14ac:dyDescent="0.25">
      <c r="A12" s="86" t="s">
        <v>29</v>
      </c>
      <c r="B12" s="109" t="s">
        <v>140</v>
      </c>
      <c r="C12" s="110" t="s">
        <v>70</v>
      </c>
      <c r="D12" s="83">
        <v>4</v>
      </c>
      <c r="E12" s="83"/>
      <c r="F12" s="75"/>
      <c r="G12" s="75"/>
      <c r="H12" s="75"/>
      <c r="I12" s="87"/>
    </row>
    <row r="13" spans="1:11" x14ac:dyDescent="0.25">
      <c r="A13" s="86" t="s">
        <v>32</v>
      </c>
      <c r="B13" s="109" t="s">
        <v>68</v>
      </c>
      <c r="C13" s="110" t="s">
        <v>70</v>
      </c>
      <c r="D13" s="83">
        <v>4</v>
      </c>
      <c r="E13" s="83"/>
      <c r="F13" s="75"/>
      <c r="G13" s="75"/>
      <c r="H13" s="75"/>
      <c r="I13" s="87"/>
    </row>
    <row r="14" spans="1:11" x14ac:dyDescent="0.25">
      <c r="A14" s="86" t="s">
        <v>35</v>
      </c>
      <c r="B14" s="109" t="s">
        <v>69</v>
      </c>
      <c r="C14" s="110" t="s">
        <v>70</v>
      </c>
      <c r="D14" s="83">
        <v>4</v>
      </c>
      <c r="E14" s="83"/>
      <c r="F14" s="75"/>
      <c r="G14" s="75"/>
      <c r="H14" s="75"/>
      <c r="I14" s="87"/>
    </row>
    <row r="15" spans="1:11" x14ac:dyDescent="0.25">
      <c r="A15" s="86" t="s">
        <v>38</v>
      </c>
      <c r="B15" s="109" t="s">
        <v>145</v>
      </c>
      <c r="C15" s="110" t="s">
        <v>70</v>
      </c>
      <c r="D15" s="83">
        <v>4</v>
      </c>
      <c r="E15" s="83"/>
      <c r="F15" s="75"/>
      <c r="G15" s="75"/>
      <c r="H15" s="75"/>
      <c r="I15" s="87"/>
    </row>
    <row r="16" spans="1:11" x14ac:dyDescent="0.25">
      <c r="A16" s="111">
        <v>2</v>
      </c>
      <c r="B16" s="125" t="s">
        <v>161</v>
      </c>
      <c r="C16" s="125"/>
      <c r="D16" s="125"/>
      <c r="E16" s="125"/>
      <c r="F16" s="125"/>
      <c r="G16" s="125"/>
      <c r="H16" s="125"/>
      <c r="I16" s="126"/>
    </row>
    <row r="17" spans="1:11" x14ac:dyDescent="0.25">
      <c r="A17" s="86" t="s">
        <v>43</v>
      </c>
      <c r="B17" s="96" t="s">
        <v>146</v>
      </c>
      <c r="C17" s="78" t="s">
        <v>3</v>
      </c>
      <c r="D17" s="74">
        <v>100</v>
      </c>
      <c r="E17" s="74"/>
      <c r="F17" s="75"/>
      <c r="G17" s="75"/>
      <c r="H17" s="75"/>
      <c r="I17" s="87"/>
    </row>
    <row r="18" spans="1:11" ht="60" x14ac:dyDescent="0.25">
      <c r="A18" s="86" t="s">
        <v>46</v>
      </c>
      <c r="B18" s="96" t="s">
        <v>83</v>
      </c>
      <c r="C18" s="110" t="s">
        <v>80</v>
      </c>
      <c r="D18" s="74">
        <v>90</v>
      </c>
      <c r="E18" s="74"/>
      <c r="F18" s="75"/>
      <c r="G18" s="75"/>
      <c r="H18" s="75"/>
      <c r="I18" s="87"/>
    </row>
    <row r="19" spans="1:11" ht="30" x14ac:dyDescent="0.25">
      <c r="A19" s="86" t="s">
        <v>49</v>
      </c>
      <c r="B19" s="96" t="s">
        <v>84</v>
      </c>
      <c r="C19" s="110" t="s">
        <v>70</v>
      </c>
      <c r="D19" s="74">
        <v>4</v>
      </c>
      <c r="E19" s="75"/>
      <c r="F19" s="74"/>
      <c r="G19" s="75"/>
      <c r="H19" s="75"/>
      <c r="I19" s="87"/>
    </row>
    <row r="20" spans="1:11" ht="30" x14ac:dyDescent="0.25">
      <c r="A20" s="86" t="s">
        <v>52</v>
      </c>
      <c r="B20" s="96" t="s">
        <v>85</v>
      </c>
      <c r="C20" s="110" t="s">
        <v>70</v>
      </c>
      <c r="D20" s="74">
        <v>4</v>
      </c>
      <c r="E20" s="74"/>
      <c r="F20" s="75"/>
      <c r="G20" s="75"/>
      <c r="H20" s="75"/>
      <c r="I20" s="87"/>
    </row>
    <row r="21" spans="1:11" ht="30" x14ac:dyDescent="0.25">
      <c r="A21" s="86" t="s">
        <v>82</v>
      </c>
      <c r="B21" s="96" t="s">
        <v>86</v>
      </c>
      <c r="C21" s="110" t="s">
        <v>70</v>
      </c>
      <c r="D21" s="76">
        <v>4</v>
      </c>
      <c r="E21" s="76"/>
      <c r="F21" s="77"/>
      <c r="G21" s="75"/>
      <c r="H21" s="75"/>
      <c r="I21" s="87"/>
    </row>
    <row r="22" spans="1:11" x14ac:dyDescent="0.25">
      <c r="A22" s="111">
        <v>3</v>
      </c>
      <c r="B22" s="123" t="s">
        <v>162</v>
      </c>
      <c r="C22" s="123"/>
      <c r="D22" s="123"/>
      <c r="E22" s="123"/>
      <c r="F22" s="123"/>
      <c r="G22" s="123"/>
      <c r="H22" s="123"/>
      <c r="I22" s="124"/>
      <c r="K22" s="1"/>
    </row>
    <row r="23" spans="1:11" x14ac:dyDescent="0.25">
      <c r="A23" s="86" t="s">
        <v>87</v>
      </c>
      <c r="B23" s="98" t="s">
        <v>72</v>
      </c>
      <c r="C23" s="78"/>
      <c r="D23" s="74"/>
      <c r="E23" s="74"/>
      <c r="F23" s="74"/>
      <c r="G23" s="75"/>
      <c r="H23" s="75"/>
      <c r="I23" s="87"/>
    </row>
    <row r="24" spans="1:11" ht="30" x14ac:dyDescent="0.25">
      <c r="A24" s="86" t="s">
        <v>113</v>
      </c>
      <c r="B24" s="96" t="s">
        <v>105</v>
      </c>
      <c r="C24" s="78" t="s">
        <v>1</v>
      </c>
      <c r="D24" s="74">
        <v>1390</v>
      </c>
      <c r="E24" s="75"/>
      <c r="F24" s="75"/>
      <c r="G24" s="75"/>
      <c r="H24" s="75"/>
      <c r="I24" s="87"/>
    </row>
    <row r="25" spans="1:11" x14ac:dyDescent="0.25">
      <c r="A25" s="86" t="s">
        <v>114</v>
      </c>
      <c r="B25" s="96" t="s">
        <v>147</v>
      </c>
      <c r="C25" s="78" t="s">
        <v>1</v>
      </c>
      <c r="D25" s="74">
        <v>1390</v>
      </c>
      <c r="E25" s="75"/>
      <c r="F25" s="75"/>
      <c r="G25" s="75"/>
      <c r="H25" s="75"/>
      <c r="I25" s="87"/>
    </row>
    <row r="26" spans="1:11" x14ac:dyDescent="0.25">
      <c r="A26" s="86" t="s">
        <v>115</v>
      </c>
      <c r="B26" s="96" t="s">
        <v>106</v>
      </c>
      <c r="C26" s="78" t="s">
        <v>1</v>
      </c>
      <c r="D26" s="74">
        <v>73</v>
      </c>
      <c r="E26" s="75"/>
      <c r="F26" s="75"/>
      <c r="G26" s="75"/>
      <c r="H26" s="75"/>
      <c r="I26" s="87"/>
    </row>
    <row r="27" spans="1:11" ht="30" x14ac:dyDescent="0.25">
      <c r="A27" s="86" t="s">
        <v>116</v>
      </c>
      <c r="B27" s="96" t="s">
        <v>107</v>
      </c>
      <c r="C27" s="78" t="s">
        <v>1</v>
      </c>
      <c r="D27" s="74">
        <v>1390</v>
      </c>
      <c r="E27" s="75"/>
      <c r="F27" s="75"/>
      <c r="G27" s="75"/>
      <c r="H27" s="75"/>
      <c r="I27" s="87"/>
    </row>
    <row r="28" spans="1:11" ht="30" x14ac:dyDescent="0.25">
      <c r="A28" s="86" t="s">
        <v>117</v>
      </c>
      <c r="B28" s="96" t="s">
        <v>108</v>
      </c>
      <c r="C28" s="78" t="s">
        <v>1</v>
      </c>
      <c r="D28" s="74">
        <v>1390</v>
      </c>
      <c r="E28" s="75"/>
      <c r="F28" s="75"/>
      <c r="G28" s="75"/>
      <c r="H28" s="75"/>
      <c r="I28" s="87"/>
    </row>
    <row r="29" spans="1:11" x14ac:dyDescent="0.25">
      <c r="A29" s="86" t="s">
        <v>118</v>
      </c>
      <c r="B29" s="96" t="s">
        <v>109</v>
      </c>
      <c r="C29" s="78" t="s">
        <v>1</v>
      </c>
      <c r="D29" s="74">
        <v>74</v>
      </c>
      <c r="E29" s="75"/>
      <c r="F29" s="75"/>
      <c r="G29" s="75"/>
      <c r="H29" s="75"/>
      <c r="I29" s="87"/>
    </row>
    <row r="30" spans="1:11" x14ac:dyDescent="0.25">
      <c r="A30" s="86" t="s">
        <v>88</v>
      </c>
      <c r="B30" s="98" t="s">
        <v>73</v>
      </c>
      <c r="C30" s="78"/>
      <c r="D30" s="74"/>
      <c r="E30" s="75"/>
      <c r="F30" s="75"/>
      <c r="G30" s="75"/>
      <c r="H30" s="75"/>
      <c r="I30" s="87"/>
    </row>
    <row r="31" spans="1:11" ht="30" x14ac:dyDescent="0.25">
      <c r="A31" s="86" t="s">
        <v>119</v>
      </c>
      <c r="B31" s="96" t="s">
        <v>110</v>
      </c>
      <c r="C31" s="78" t="s">
        <v>1</v>
      </c>
      <c r="D31" s="74">
        <v>729.38</v>
      </c>
      <c r="E31" s="75"/>
      <c r="F31" s="75"/>
      <c r="G31" s="75"/>
      <c r="H31" s="75"/>
      <c r="I31" s="87"/>
    </row>
    <row r="32" spans="1:11" x14ac:dyDescent="0.25">
      <c r="A32" s="86" t="s">
        <v>120</v>
      </c>
      <c r="B32" s="96" t="s">
        <v>111</v>
      </c>
      <c r="C32" s="78" t="s">
        <v>1</v>
      </c>
      <c r="D32" s="74">
        <v>729.38</v>
      </c>
      <c r="E32" s="75"/>
      <c r="F32" s="75"/>
      <c r="G32" s="75"/>
      <c r="H32" s="75"/>
      <c r="I32" s="87"/>
    </row>
    <row r="33" spans="1:11" x14ac:dyDescent="0.25">
      <c r="A33" s="86" t="s">
        <v>121</v>
      </c>
      <c r="B33" s="96" t="s">
        <v>112</v>
      </c>
      <c r="C33" s="78" t="s">
        <v>1</v>
      </c>
      <c r="D33" s="74">
        <v>729.38</v>
      </c>
      <c r="E33" s="75"/>
      <c r="F33" s="75"/>
      <c r="G33" s="75"/>
      <c r="H33" s="75"/>
      <c r="I33" s="87"/>
    </row>
    <row r="34" spans="1:11" x14ac:dyDescent="0.25">
      <c r="A34" s="86" t="s">
        <v>122</v>
      </c>
      <c r="B34" s="96" t="s">
        <v>148</v>
      </c>
      <c r="C34" s="78" t="s">
        <v>1</v>
      </c>
      <c r="D34" s="74">
        <v>729.38</v>
      </c>
      <c r="E34" s="75"/>
      <c r="F34" s="75"/>
      <c r="G34" s="75"/>
      <c r="H34" s="75"/>
      <c r="I34" s="87"/>
    </row>
    <row r="35" spans="1:11" x14ac:dyDescent="0.25">
      <c r="A35" s="86" t="s">
        <v>123</v>
      </c>
      <c r="B35" s="96" t="s">
        <v>150</v>
      </c>
      <c r="C35" s="78" t="s">
        <v>1</v>
      </c>
      <c r="D35" s="74">
        <v>729.38</v>
      </c>
      <c r="E35" s="75"/>
      <c r="F35" s="75"/>
      <c r="G35" s="75"/>
      <c r="H35" s="75"/>
      <c r="I35" s="87"/>
    </row>
    <row r="36" spans="1:11" ht="30" x14ac:dyDescent="0.25">
      <c r="A36" s="86" t="s">
        <v>149</v>
      </c>
      <c r="B36" s="96" t="s">
        <v>151</v>
      </c>
      <c r="C36" s="78" t="s">
        <v>3</v>
      </c>
      <c r="D36" s="74">
        <v>492</v>
      </c>
      <c r="E36" s="75"/>
      <c r="F36" s="75"/>
      <c r="G36" s="75"/>
      <c r="H36" s="75"/>
      <c r="I36" s="87"/>
    </row>
    <row r="37" spans="1:11" x14ac:dyDescent="0.25">
      <c r="A37" s="86" t="s">
        <v>89</v>
      </c>
      <c r="B37" s="98" t="s">
        <v>152</v>
      </c>
      <c r="C37" s="78"/>
      <c r="D37" s="74"/>
      <c r="E37" s="75"/>
      <c r="F37" s="75"/>
      <c r="G37" s="75"/>
      <c r="H37" s="75"/>
      <c r="I37" s="87"/>
    </row>
    <row r="38" spans="1:11" ht="30" x14ac:dyDescent="0.25">
      <c r="A38" s="86" t="s">
        <v>124</v>
      </c>
      <c r="B38" s="99" t="s">
        <v>153</v>
      </c>
      <c r="C38" s="78" t="s">
        <v>8</v>
      </c>
      <c r="D38" s="74">
        <v>1</v>
      </c>
      <c r="E38" s="75"/>
      <c r="F38" s="75"/>
      <c r="G38" s="75"/>
      <c r="H38" s="75"/>
      <c r="I38" s="87"/>
    </row>
    <row r="39" spans="1:11" ht="30" x14ac:dyDescent="0.25">
      <c r="A39" s="86" t="s">
        <v>125</v>
      </c>
      <c r="B39" s="99" t="s">
        <v>154</v>
      </c>
      <c r="C39" s="78" t="s">
        <v>8</v>
      </c>
      <c r="D39" s="74">
        <v>1</v>
      </c>
      <c r="E39" s="75"/>
      <c r="F39" s="75"/>
      <c r="G39" s="75"/>
      <c r="H39" s="75"/>
      <c r="I39" s="87"/>
    </row>
    <row r="40" spans="1:11" x14ac:dyDescent="0.25">
      <c r="A40" s="86" t="s">
        <v>155</v>
      </c>
      <c r="B40" s="98" t="s">
        <v>74</v>
      </c>
      <c r="C40" s="78"/>
      <c r="D40" s="74"/>
      <c r="E40" s="74"/>
      <c r="F40" s="74"/>
      <c r="G40" s="75"/>
      <c r="H40" s="75"/>
      <c r="I40" s="87"/>
    </row>
    <row r="41" spans="1:11" ht="30" x14ac:dyDescent="0.25">
      <c r="A41" s="86" t="s">
        <v>156</v>
      </c>
      <c r="B41" s="96" t="s">
        <v>126</v>
      </c>
      <c r="C41" s="78" t="s">
        <v>3</v>
      </c>
      <c r="D41" s="74">
        <f>D42+D43</f>
        <v>91.5</v>
      </c>
      <c r="E41" s="75"/>
      <c r="F41" s="75"/>
      <c r="G41" s="75"/>
      <c r="H41" s="75"/>
      <c r="I41" s="87"/>
    </row>
    <row r="42" spans="1:11" ht="30" x14ac:dyDescent="0.25">
      <c r="A42" s="86" t="s">
        <v>157</v>
      </c>
      <c r="B42" s="96" t="s">
        <v>76</v>
      </c>
      <c r="C42" s="78" t="s">
        <v>3</v>
      </c>
      <c r="D42" s="74">
        <v>16.5</v>
      </c>
      <c r="E42" s="75"/>
      <c r="F42" s="75"/>
      <c r="G42" s="75"/>
      <c r="H42" s="75"/>
      <c r="I42" s="87"/>
    </row>
    <row r="43" spans="1:11" ht="30" x14ac:dyDescent="0.25">
      <c r="A43" s="86" t="s">
        <v>158</v>
      </c>
      <c r="B43" s="96" t="s">
        <v>75</v>
      </c>
      <c r="C43" s="78" t="s">
        <v>3</v>
      </c>
      <c r="D43" s="74">
        <v>75</v>
      </c>
      <c r="E43" s="75"/>
      <c r="F43" s="75"/>
      <c r="G43" s="75"/>
      <c r="H43" s="75"/>
      <c r="I43" s="87"/>
    </row>
    <row r="44" spans="1:11" x14ac:dyDescent="0.25">
      <c r="A44" s="111">
        <v>4</v>
      </c>
      <c r="B44" s="123" t="s">
        <v>159</v>
      </c>
      <c r="C44" s="123"/>
      <c r="D44" s="123"/>
      <c r="E44" s="123"/>
      <c r="F44" s="123"/>
      <c r="G44" s="123"/>
      <c r="H44" s="123"/>
      <c r="I44" s="124"/>
      <c r="K44" s="1"/>
    </row>
    <row r="45" spans="1:11" ht="30" x14ac:dyDescent="0.25">
      <c r="A45" s="88" t="s">
        <v>90</v>
      </c>
      <c r="B45" s="96" t="s">
        <v>110</v>
      </c>
      <c r="C45" s="78" t="s">
        <v>1</v>
      </c>
      <c r="D45" s="74">
        <v>352.9</v>
      </c>
      <c r="E45" s="75"/>
      <c r="F45" s="75"/>
      <c r="G45" s="75"/>
      <c r="H45" s="75"/>
      <c r="I45" s="87"/>
    </row>
    <row r="46" spans="1:11" x14ac:dyDescent="0.25">
      <c r="A46" s="88" t="s">
        <v>91</v>
      </c>
      <c r="B46" s="96" t="s">
        <v>112</v>
      </c>
      <c r="C46" s="78" t="s">
        <v>1</v>
      </c>
      <c r="D46" s="74">
        <v>352.9</v>
      </c>
      <c r="E46" s="75"/>
      <c r="F46" s="75"/>
      <c r="G46" s="75"/>
      <c r="H46" s="75"/>
      <c r="I46" s="87"/>
    </row>
    <row r="47" spans="1:11" x14ac:dyDescent="0.25">
      <c r="A47" s="88" t="s">
        <v>92</v>
      </c>
      <c r="B47" s="96" t="s">
        <v>127</v>
      </c>
      <c r="C47" s="78" t="s">
        <v>1</v>
      </c>
      <c r="D47" s="74">
        <v>352.9</v>
      </c>
      <c r="E47" s="75"/>
      <c r="F47" s="75"/>
      <c r="G47" s="75"/>
      <c r="H47" s="75"/>
      <c r="I47" s="87"/>
    </row>
    <row r="48" spans="1:11" x14ac:dyDescent="0.25">
      <c r="A48" s="111">
        <v>5</v>
      </c>
      <c r="B48" s="123" t="s">
        <v>163</v>
      </c>
      <c r="C48" s="123"/>
      <c r="D48" s="123"/>
      <c r="E48" s="123"/>
      <c r="F48" s="123"/>
      <c r="G48" s="123"/>
      <c r="H48" s="123"/>
      <c r="I48" s="124"/>
      <c r="K48" s="1"/>
    </row>
    <row r="49" spans="1:11" x14ac:dyDescent="0.25">
      <c r="A49" s="86" t="s">
        <v>93</v>
      </c>
      <c r="B49" s="97" t="s">
        <v>164</v>
      </c>
      <c r="C49" s="78"/>
      <c r="D49" s="74"/>
      <c r="E49" s="75"/>
      <c r="F49" s="75"/>
      <c r="G49" s="75"/>
      <c r="H49" s="75"/>
      <c r="I49" s="87"/>
    </row>
    <row r="50" spans="1:11" ht="30" x14ac:dyDescent="0.25">
      <c r="A50" s="86" t="s">
        <v>169</v>
      </c>
      <c r="B50" s="96" t="s">
        <v>165</v>
      </c>
      <c r="C50" s="78" t="s">
        <v>173</v>
      </c>
      <c r="D50" s="74">
        <v>3.62</v>
      </c>
      <c r="E50" s="75"/>
      <c r="F50" s="75"/>
      <c r="G50" s="75"/>
      <c r="H50" s="75"/>
      <c r="I50" s="87"/>
    </row>
    <row r="51" spans="1:11" ht="30" x14ac:dyDescent="0.25">
      <c r="A51" s="86" t="s">
        <v>170</v>
      </c>
      <c r="B51" s="96" t="s">
        <v>166</v>
      </c>
      <c r="C51" s="78" t="s">
        <v>173</v>
      </c>
      <c r="D51" s="74">
        <v>2.7</v>
      </c>
      <c r="E51" s="75"/>
      <c r="F51" s="75"/>
      <c r="G51" s="75"/>
      <c r="H51" s="75"/>
      <c r="I51" s="87"/>
    </row>
    <row r="52" spans="1:11" ht="45" x14ac:dyDescent="0.25">
      <c r="A52" s="86" t="s">
        <v>171</v>
      </c>
      <c r="B52" s="96" t="s">
        <v>167</v>
      </c>
      <c r="C52" s="78" t="s">
        <v>174</v>
      </c>
      <c r="D52" s="74">
        <v>3.6</v>
      </c>
      <c r="E52" s="75"/>
      <c r="F52" s="75"/>
      <c r="G52" s="75"/>
      <c r="H52" s="75"/>
      <c r="I52" s="87"/>
    </row>
    <row r="53" spans="1:11" x14ac:dyDescent="0.25">
      <c r="A53" s="86" t="s">
        <v>172</v>
      </c>
      <c r="B53" s="112" t="s">
        <v>168</v>
      </c>
      <c r="C53" s="78" t="s">
        <v>174</v>
      </c>
      <c r="D53" s="76">
        <v>123.71</v>
      </c>
      <c r="E53" s="75"/>
      <c r="F53" s="75"/>
      <c r="G53" s="75"/>
      <c r="H53" s="75"/>
      <c r="I53" s="87"/>
    </row>
    <row r="54" spans="1:11" x14ac:dyDescent="0.25">
      <c r="A54" s="86" t="s">
        <v>94</v>
      </c>
      <c r="B54" s="97" t="s">
        <v>175</v>
      </c>
      <c r="C54" s="78"/>
      <c r="D54" s="74"/>
      <c r="E54" s="75"/>
      <c r="F54" s="75"/>
      <c r="G54" s="75"/>
      <c r="H54" s="75"/>
      <c r="I54" s="87"/>
    </row>
    <row r="55" spans="1:11" x14ac:dyDescent="0.25">
      <c r="A55" s="86" t="s">
        <v>177</v>
      </c>
      <c r="B55" s="96" t="s">
        <v>128</v>
      </c>
      <c r="C55" s="78" t="s">
        <v>1</v>
      </c>
      <c r="D55" s="74">
        <f>162+50</f>
        <v>212</v>
      </c>
      <c r="E55" s="75"/>
      <c r="F55" s="75"/>
      <c r="G55" s="75"/>
      <c r="H55" s="75"/>
      <c r="I55" s="87"/>
    </row>
    <row r="56" spans="1:11" x14ac:dyDescent="0.25">
      <c r="A56" s="86" t="s">
        <v>178</v>
      </c>
      <c r="B56" s="96" t="s">
        <v>129</v>
      </c>
      <c r="C56" s="78" t="s">
        <v>1</v>
      </c>
      <c r="D56" s="74">
        <v>162</v>
      </c>
      <c r="E56" s="75"/>
      <c r="F56" s="75"/>
      <c r="G56" s="75"/>
      <c r="H56" s="75"/>
      <c r="I56" s="87"/>
    </row>
    <row r="57" spans="1:11" x14ac:dyDescent="0.25">
      <c r="A57" s="86" t="s">
        <v>179</v>
      </c>
      <c r="B57" s="96" t="s">
        <v>142</v>
      </c>
      <c r="C57" s="78" t="s">
        <v>1</v>
      </c>
      <c r="D57" s="74">
        <v>50</v>
      </c>
      <c r="E57" s="75"/>
      <c r="F57" s="75"/>
      <c r="G57" s="75"/>
      <c r="H57" s="75"/>
      <c r="I57" s="87"/>
    </row>
    <row r="58" spans="1:11" x14ac:dyDescent="0.25">
      <c r="A58" s="86" t="s">
        <v>180</v>
      </c>
      <c r="B58" s="96" t="s">
        <v>130</v>
      </c>
      <c r="C58" s="78" t="s">
        <v>143</v>
      </c>
      <c r="D58" s="74">
        <v>80</v>
      </c>
      <c r="E58" s="75"/>
      <c r="F58" s="75"/>
      <c r="G58" s="75"/>
      <c r="H58" s="75"/>
      <c r="I58" s="87"/>
    </row>
    <row r="59" spans="1:11" x14ac:dyDescent="0.25">
      <c r="A59" s="86" t="s">
        <v>95</v>
      </c>
      <c r="B59" s="97" t="s">
        <v>176</v>
      </c>
      <c r="C59" s="78"/>
      <c r="D59" s="74"/>
      <c r="E59" s="75"/>
      <c r="F59" s="75"/>
      <c r="G59" s="75"/>
      <c r="H59" s="75"/>
      <c r="I59" s="87"/>
    </row>
    <row r="60" spans="1:11" x14ac:dyDescent="0.25">
      <c r="A60" s="86" t="s">
        <v>181</v>
      </c>
      <c r="B60" s="96" t="s">
        <v>77</v>
      </c>
      <c r="C60" s="78" t="s">
        <v>1</v>
      </c>
      <c r="D60" s="74">
        <v>65</v>
      </c>
      <c r="E60" s="75"/>
      <c r="F60" s="75"/>
      <c r="G60" s="75"/>
      <c r="H60" s="75"/>
      <c r="I60" s="87"/>
    </row>
    <row r="61" spans="1:11" x14ac:dyDescent="0.25">
      <c r="A61" s="86" t="s">
        <v>182</v>
      </c>
      <c r="B61" s="96" t="s">
        <v>141</v>
      </c>
      <c r="C61" s="78" t="s">
        <v>1</v>
      </c>
      <c r="D61" s="74">
        <v>150</v>
      </c>
      <c r="E61" s="75"/>
      <c r="F61" s="75"/>
      <c r="G61" s="75"/>
      <c r="H61" s="75"/>
      <c r="I61" s="87"/>
    </row>
    <row r="62" spans="1:11" x14ac:dyDescent="0.25">
      <c r="A62" s="86" t="s">
        <v>183</v>
      </c>
      <c r="B62" s="96" t="s">
        <v>185</v>
      </c>
      <c r="C62" s="78" t="s">
        <v>1</v>
      </c>
      <c r="D62" s="74">
        <v>150</v>
      </c>
      <c r="E62" s="75"/>
      <c r="F62" s="75"/>
      <c r="G62" s="75"/>
      <c r="H62" s="75"/>
      <c r="I62" s="87"/>
    </row>
    <row r="63" spans="1:11" x14ac:dyDescent="0.25">
      <c r="A63" s="86" t="s">
        <v>184</v>
      </c>
      <c r="B63" s="96" t="s">
        <v>131</v>
      </c>
      <c r="C63" s="78" t="s">
        <v>1</v>
      </c>
      <c r="D63" s="74">
        <v>300</v>
      </c>
      <c r="E63" s="75"/>
      <c r="F63" s="75"/>
      <c r="G63" s="75"/>
      <c r="H63" s="75"/>
      <c r="I63" s="87"/>
    </row>
    <row r="64" spans="1:11" x14ac:dyDescent="0.25">
      <c r="A64" s="111">
        <v>6</v>
      </c>
      <c r="B64" s="125" t="s">
        <v>186</v>
      </c>
      <c r="C64" s="125"/>
      <c r="D64" s="125"/>
      <c r="E64" s="125"/>
      <c r="F64" s="125"/>
      <c r="G64" s="125"/>
      <c r="H64" s="125"/>
      <c r="I64" s="126"/>
      <c r="K64" s="1"/>
    </row>
    <row r="65" spans="1:11" ht="30" x14ac:dyDescent="0.25">
      <c r="A65" s="86" t="s">
        <v>96</v>
      </c>
      <c r="B65" s="96" t="s">
        <v>187</v>
      </c>
      <c r="C65" s="78" t="s">
        <v>3</v>
      </c>
      <c r="D65" s="74">
        <f>50+44</f>
        <v>94</v>
      </c>
      <c r="E65" s="75"/>
      <c r="F65" s="75"/>
      <c r="G65" s="75"/>
      <c r="H65" s="75"/>
      <c r="I65" s="87"/>
      <c r="K65" s="1"/>
    </row>
    <row r="66" spans="1:11" ht="30" x14ac:dyDescent="0.25">
      <c r="A66" s="86" t="s">
        <v>97</v>
      </c>
      <c r="B66" s="96" t="s">
        <v>132</v>
      </c>
      <c r="C66" s="78" t="s">
        <v>1</v>
      </c>
      <c r="D66" s="74">
        <f>D68+D69</f>
        <v>1190.21</v>
      </c>
      <c r="E66" s="75"/>
      <c r="F66" s="75"/>
      <c r="G66" s="75"/>
      <c r="H66" s="75"/>
      <c r="I66" s="87"/>
    </row>
    <row r="67" spans="1:11" ht="33.75" customHeight="1" x14ac:dyDescent="0.25">
      <c r="A67" s="86" t="s">
        <v>98</v>
      </c>
      <c r="B67" s="96" t="s">
        <v>188</v>
      </c>
      <c r="C67" s="78" t="s">
        <v>8</v>
      </c>
      <c r="D67" s="74">
        <v>230</v>
      </c>
      <c r="E67" s="75"/>
      <c r="F67" s="75"/>
      <c r="G67" s="75"/>
      <c r="H67" s="75"/>
      <c r="I67" s="87"/>
    </row>
    <row r="68" spans="1:11" ht="75" x14ac:dyDescent="0.25">
      <c r="A68" s="86" t="s">
        <v>99</v>
      </c>
      <c r="B68" s="96" t="s">
        <v>78</v>
      </c>
      <c r="C68" s="78" t="s">
        <v>1</v>
      </c>
      <c r="D68" s="74">
        <v>525.21</v>
      </c>
      <c r="E68" s="75"/>
      <c r="F68" s="75"/>
      <c r="G68" s="75"/>
      <c r="H68" s="75"/>
      <c r="I68" s="87"/>
    </row>
    <row r="69" spans="1:11" ht="75" x14ac:dyDescent="0.25">
      <c r="A69" s="86" t="s">
        <v>100</v>
      </c>
      <c r="B69" s="96" t="s">
        <v>79</v>
      </c>
      <c r="C69" s="78" t="s">
        <v>1</v>
      </c>
      <c r="D69" s="74">
        <v>665</v>
      </c>
      <c r="E69" s="75"/>
      <c r="F69" s="75"/>
      <c r="G69" s="75"/>
      <c r="H69" s="75"/>
      <c r="I69" s="87"/>
    </row>
    <row r="70" spans="1:11" x14ac:dyDescent="0.25">
      <c r="A70" s="86" t="s">
        <v>101</v>
      </c>
      <c r="B70" s="96" t="s">
        <v>133</v>
      </c>
      <c r="C70" s="78" t="s">
        <v>3</v>
      </c>
      <c r="D70" s="74">
        <v>44</v>
      </c>
      <c r="E70" s="75"/>
      <c r="F70" s="75"/>
      <c r="G70" s="75"/>
      <c r="H70" s="75"/>
      <c r="I70" s="87"/>
    </row>
    <row r="71" spans="1:11" x14ac:dyDescent="0.25">
      <c r="A71" s="86" t="s">
        <v>102</v>
      </c>
      <c r="B71" s="96" t="s">
        <v>134</v>
      </c>
      <c r="C71" s="78" t="s">
        <v>3</v>
      </c>
      <c r="D71" s="74">
        <v>50</v>
      </c>
      <c r="E71" s="75"/>
      <c r="F71" s="75"/>
      <c r="G71" s="75"/>
      <c r="H71" s="75"/>
      <c r="I71" s="87"/>
    </row>
    <row r="72" spans="1:11" x14ac:dyDescent="0.25">
      <c r="A72" s="111">
        <v>7</v>
      </c>
      <c r="B72" s="71" t="s">
        <v>191</v>
      </c>
      <c r="C72" s="84"/>
      <c r="D72" s="84"/>
      <c r="E72" s="84"/>
      <c r="F72" s="84"/>
      <c r="G72" s="84"/>
      <c r="H72" s="84"/>
      <c r="I72" s="89"/>
      <c r="K72" s="1"/>
    </row>
    <row r="73" spans="1:11" x14ac:dyDescent="0.25">
      <c r="A73" s="86" t="s">
        <v>103</v>
      </c>
      <c r="B73" s="96" t="s">
        <v>193</v>
      </c>
      <c r="C73" s="78" t="s">
        <v>1</v>
      </c>
      <c r="D73" s="76">
        <v>9.32</v>
      </c>
      <c r="E73" s="75"/>
      <c r="F73" s="75"/>
      <c r="G73" s="75"/>
      <c r="H73" s="75"/>
      <c r="I73" s="87"/>
      <c r="K73" s="1"/>
    </row>
    <row r="74" spans="1:11" ht="30" x14ac:dyDescent="0.25">
      <c r="A74" s="86" t="s">
        <v>104</v>
      </c>
      <c r="B74" s="96" t="s">
        <v>192</v>
      </c>
      <c r="C74" s="78" t="s">
        <v>1</v>
      </c>
      <c r="D74" s="76">
        <v>9.32</v>
      </c>
      <c r="E74" s="75"/>
      <c r="F74" s="75"/>
      <c r="G74" s="75"/>
      <c r="H74" s="75"/>
      <c r="I74" s="87"/>
      <c r="K74" s="1"/>
    </row>
    <row r="75" spans="1:11" x14ac:dyDescent="0.25">
      <c r="A75" s="111">
        <v>8</v>
      </c>
      <c r="B75" s="71" t="s">
        <v>136</v>
      </c>
      <c r="C75" s="84"/>
      <c r="D75" s="84"/>
      <c r="E75" s="84"/>
      <c r="F75" s="84"/>
      <c r="G75" s="84"/>
      <c r="H75" s="84"/>
      <c r="I75" s="89"/>
      <c r="K75" s="1"/>
    </row>
    <row r="76" spans="1:11" x14ac:dyDescent="0.25">
      <c r="A76" s="86" t="s">
        <v>189</v>
      </c>
      <c r="B76" s="96" t="s">
        <v>135</v>
      </c>
      <c r="C76" s="78" t="s">
        <v>2</v>
      </c>
      <c r="D76" s="76">
        <v>72</v>
      </c>
      <c r="E76" s="75"/>
      <c r="F76" s="75"/>
      <c r="G76" s="75"/>
      <c r="H76" s="75"/>
      <c r="I76" s="87"/>
      <c r="K76" s="1"/>
    </row>
    <row r="77" spans="1:11" s="68" customFormat="1" x14ac:dyDescent="0.25">
      <c r="A77" s="90" t="s">
        <v>190</v>
      </c>
      <c r="B77" s="96" t="s">
        <v>136</v>
      </c>
      <c r="C77" s="78" t="s">
        <v>1</v>
      </c>
      <c r="D77" s="76">
        <f>1390+729+352.9+1190</f>
        <v>3661.9</v>
      </c>
      <c r="E77" s="77"/>
      <c r="F77" s="77"/>
      <c r="G77" s="75"/>
      <c r="H77" s="77"/>
      <c r="I77" s="87"/>
    </row>
    <row r="78" spans="1:11" x14ac:dyDescent="0.25">
      <c r="A78" s="115" t="s">
        <v>10</v>
      </c>
      <c r="B78" s="116"/>
      <c r="C78" s="79"/>
      <c r="D78" s="80"/>
      <c r="E78" s="80"/>
      <c r="F78" s="80"/>
      <c r="G78" s="81">
        <f>SUM(G10:G77)</f>
        <v>0</v>
      </c>
      <c r="H78" s="81">
        <f>SUM(H10:H77)</f>
        <v>0</v>
      </c>
      <c r="I78" s="91">
        <f>SUM(I10:I77)</f>
        <v>0</v>
      </c>
      <c r="K78" s="1"/>
    </row>
    <row r="79" spans="1:11" x14ac:dyDescent="0.25">
      <c r="A79" s="115" t="s">
        <v>11</v>
      </c>
      <c r="B79" s="116"/>
      <c r="C79" s="79" t="s">
        <v>16</v>
      </c>
      <c r="D79" s="82"/>
      <c r="E79" s="82"/>
      <c r="F79" s="82"/>
      <c r="G79" s="81">
        <f>G78*0.25</f>
        <v>0</v>
      </c>
      <c r="H79" s="81">
        <f>H78*0.25</f>
        <v>0</v>
      </c>
      <c r="I79" s="91">
        <f>I78*0.25</f>
        <v>0</v>
      </c>
    </row>
    <row r="80" spans="1:11" ht="15.75" thickBot="1" x14ac:dyDescent="0.3">
      <c r="A80" s="117" t="s">
        <v>12</v>
      </c>
      <c r="B80" s="118"/>
      <c r="C80" s="92"/>
      <c r="D80" s="93"/>
      <c r="E80" s="93"/>
      <c r="F80" s="93"/>
      <c r="G80" s="94">
        <f>G78+G79</f>
        <v>0</v>
      </c>
      <c r="H80" s="94">
        <f>H78+H79</f>
        <v>0</v>
      </c>
      <c r="I80" s="95">
        <f>I78+I79</f>
        <v>0</v>
      </c>
    </row>
    <row r="87" spans="2:9" x14ac:dyDescent="0.25">
      <c r="B87" s="114" t="s">
        <v>13</v>
      </c>
      <c r="C87" s="114"/>
      <c r="D87" s="114"/>
      <c r="E87" s="114"/>
      <c r="F87" s="114"/>
    </row>
    <row r="88" spans="2:9" x14ac:dyDescent="0.25">
      <c r="B88" s="113" t="s">
        <v>14</v>
      </c>
      <c r="C88" s="113"/>
      <c r="D88" s="113"/>
      <c r="E88" s="113"/>
      <c r="F88" s="113"/>
    </row>
    <row r="89" spans="2:9" x14ac:dyDescent="0.25">
      <c r="B89" s="113" t="s">
        <v>15</v>
      </c>
      <c r="C89" s="113"/>
      <c r="D89" s="113"/>
      <c r="E89" s="113"/>
      <c r="F89" s="113"/>
    </row>
    <row r="90" spans="2:9" x14ac:dyDescent="0.25">
      <c r="B90" s="113"/>
      <c r="C90" s="113"/>
      <c r="D90" s="113"/>
      <c r="E90" s="113"/>
      <c r="F90" s="113"/>
    </row>
    <row r="92" spans="2:9" x14ac:dyDescent="0.25">
      <c r="B92" s="64"/>
      <c r="D92" s="72"/>
      <c r="E92" s="72"/>
      <c r="F92" s="72"/>
      <c r="G92" s="72"/>
      <c r="H92" s="72"/>
      <c r="I92" s="72"/>
    </row>
  </sheetData>
  <mergeCells count="15">
    <mergeCell ref="B3:F3"/>
    <mergeCell ref="A1:I1"/>
    <mergeCell ref="B44:I44"/>
    <mergeCell ref="B48:I48"/>
    <mergeCell ref="B64:I64"/>
    <mergeCell ref="B9:I9"/>
    <mergeCell ref="B16:I16"/>
    <mergeCell ref="B22:I22"/>
    <mergeCell ref="B90:F90"/>
    <mergeCell ref="B87:F87"/>
    <mergeCell ref="B88:F88"/>
    <mergeCell ref="B89:F89"/>
    <mergeCell ref="A78:B78"/>
    <mergeCell ref="A79:B79"/>
    <mergeCell ref="A80:B80"/>
  </mergeCells>
  <phoneticPr fontId="18" type="noConversion"/>
  <printOptions horizontalCentered="1"/>
  <pageMargins left="0.51181102362204722" right="0.51181102362204722" top="0.59055118110236227" bottom="0.39370078740157483" header="0.31496062992125984" footer="0.11811023622047245"/>
  <pageSetup paperSize="9" scale="8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zoomScale="87" workbookViewId="0">
      <selection sqref="A1:G39"/>
    </sheetView>
  </sheetViews>
  <sheetFormatPr defaultRowHeight="15" x14ac:dyDescent="0.25"/>
  <cols>
    <col min="1" max="1" width="5.7109375" customWidth="1"/>
    <col min="2" max="2" width="64.42578125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</cols>
  <sheetData>
    <row r="1" spans="1:8" x14ac:dyDescent="0.25">
      <c r="A1" s="131"/>
      <c r="B1" s="132"/>
      <c r="C1" s="132"/>
      <c r="D1" s="132"/>
      <c r="E1" s="132"/>
      <c r="F1" s="132"/>
      <c r="G1" s="133"/>
      <c r="H1" s="2"/>
    </row>
    <row r="2" spans="1:8" x14ac:dyDescent="0.25">
      <c r="A2" s="134"/>
      <c r="B2" s="135"/>
      <c r="C2" s="135"/>
      <c r="D2" s="135"/>
      <c r="E2" s="135"/>
      <c r="F2" s="135"/>
      <c r="G2" s="136"/>
      <c r="H2" s="2"/>
    </row>
    <row r="3" spans="1:8" x14ac:dyDescent="0.25">
      <c r="A3" s="137"/>
      <c r="B3" s="138"/>
      <c r="C3" s="138"/>
      <c r="D3" s="138"/>
      <c r="E3" s="138"/>
      <c r="F3" s="138"/>
      <c r="G3" s="139"/>
      <c r="H3" s="2"/>
    </row>
    <row r="4" spans="1:8" ht="15.75" x14ac:dyDescent="0.25">
      <c r="A4" s="140" t="s">
        <v>17</v>
      </c>
      <c r="B4" s="141"/>
      <c r="C4" s="141"/>
      <c r="D4" s="141"/>
      <c r="E4" s="141"/>
      <c r="F4" s="141"/>
      <c r="G4" s="142"/>
      <c r="H4" s="3"/>
    </row>
    <row r="5" spans="1:8" x14ac:dyDescent="0.25">
      <c r="A5" s="143" t="s">
        <v>81</v>
      </c>
      <c r="B5" s="144"/>
      <c r="C5" s="144"/>
      <c r="D5" s="144"/>
      <c r="E5" s="144"/>
      <c r="F5" s="144"/>
      <c r="G5" s="145"/>
      <c r="H5" s="2"/>
    </row>
    <row r="6" spans="1:8" x14ac:dyDescent="0.25">
      <c r="A6" s="143"/>
      <c r="B6" s="144"/>
      <c r="C6" s="144"/>
      <c r="D6" s="144"/>
      <c r="E6" s="144"/>
      <c r="F6" s="144"/>
      <c r="G6" s="145"/>
      <c r="H6" s="2"/>
    </row>
    <row r="7" spans="1:8" ht="33" customHeight="1" x14ac:dyDescent="0.25">
      <c r="A7" s="85" t="s">
        <v>4</v>
      </c>
      <c r="B7" s="146" t="s">
        <v>63</v>
      </c>
      <c r="C7" s="146"/>
      <c r="D7" s="146"/>
      <c r="E7" s="146"/>
      <c r="F7" s="146"/>
      <c r="G7" s="147"/>
      <c r="H7" s="2"/>
    </row>
    <row r="8" spans="1:8" ht="30" customHeight="1" x14ac:dyDescent="0.25">
      <c r="A8" s="4"/>
      <c r="B8" s="5" t="s">
        <v>18</v>
      </c>
      <c r="C8" s="6"/>
      <c r="D8" s="129" t="s">
        <v>19</v>
      </c>
      <c r="E8" s="129"/>
      <c r="F8" s="129" t="s">
        <v>20</v>
      </c>
      <c r="G8" s="130"/>
      <c r="H8" s="7"/>
    </row>
    <row r="9" spans="1:8" ht="24.75" customHeight="1" x14ac:dyDescent="0.25">
      <c r="A9" s="8">
        <v>1</v>
      </c>
      <c r="B9" s="9" t="s">
        <v>21</v>
      </c>
      <c r="C9" s="10" t="s">
        <v>22</v>
      </c>
      <c r="D9" s="11">
        <f>(1+(D10/100))*(1+(D14/100))*(1+(D12/100))*(1+(D15/100))</f>
        <v>1.14411757862493</v>
      </c>
      <c r="E9" s="12"/>
      <c r="F9" s="11">
        <f>(1+(F10/100))*(1+(F14/100))*(1+(F12/100))*(1+(F15/100))</f>
        <v>1.0889868861168748</v>
      </c>
      <c r="G9" s="13"/>
      <c r="H9" s="2"/>
    </row>
    <row r="10" spans="1:8" x14ac:dyDescent="0.25">
      <c r="A10" s="14" t="s">
        <v>23</v>
      </c>
      <c r="B10" s="15" t="s">
        <v>24</v>
      </c>
      <c r="C10" s="16" t="s">
        <v>25</v>
      </c>
      <c r="D10" s="17">
        <v>3.5</v>
      </c>
      <c r="E10" s="18" t="s">
        <v>16</v>
      </c>
      <c r="F10" s="19">
        <v>3.45</v>
      </c>
      <c r="G10" s="20" t="s">
        <v>16</v>
      </c>
      <c r="H10" s="2"/>
    </row>
    <row r="11" spans="1:8" x14ac:dyDescent="0.25">
      <c r="A11" s="14" t="s">
        <v>26</v>
      </c>
      <c r="B11" s="15" t="s">
        <v>27</v>
      </c>
      <c r="C11" s="16" t="s">
        <v>28</v>
      </c>
      <c r="D11" s="17">
        <v>0.6</v>
      </c>
      <c r="E11" s="18" t="s">
        <v>16</v>
      </c>
      <c r="F11" s="19">
        <v>0.28000000000000003</v>
      </c>
      <c r="G11" s="20" t="s">
        <v>16</v>
      </c>
      <c r="H11" s="2"/>
    </row>
    <row r="12" spans="1:8" x14ac:dyDescent="0.25">
      <c r="A12" s="14" t="s">
        <v>29</v>
      </c>
      <c r="B12" s="15" t="s">
        <v>30</v>
      </c>
      <c r="C12" s="16" t="s">
        <v>31</v>
      </c>
      <c r="D12" s="17">
        <v>1.27</v>
      </c>
      <c r="E12" s="18" t="s">
        <v>16</v>
      </c>
      <c r="F12" s="19">
        <v>0.85</v>
      </c>
      <c r="G12" s="20" t="s">
        <v>16</v>
      </c>
      <c r="H12" s="2"/>
    </row>
    <row r="13" spans="1:8" x14ac:dyDescent="0.25">
      <c r="A13" s="14" t="s">
        <v>32</v>
      </c>
      <c r="B13" s="15" t="s">
        <v>33</v>
      </c>
      <c r="C13" s="16" t="s">
        <v>34</v>
      </c>
      <c r="D13" s="17">
        <v>0.4</v>
      </c>
      <c r="E13" s="18" t="s">
        <v>16</v>
      </c>
      <c r="F13" s="19">
        <v>0.2</v>
      </c>
      <c r="G13" s="20" t="s">
        <v>16</v>
      </c>
      <c r="H13" s="2"/>
    </row>
    <row r="14" spans="1:8" x14ac:dyDescent="0.25">
      <c r="A14" s="14" t="s">
        <v>35</v>
      </c>
      <c r="B14" s="15" t="s">
        <v>36</v>
      </c>
      <c r="C14" s="16" t="s">
        <v>37</v>
      </c>
      <c r="D14" s="17">
        <v>1.39</v>
      </c>
      <c r="E14" s="18" t="s">
        <v>16</v>
      </c>
      <c r="F14" s="19">
        <v>0.85</v>
      </c>
      <c r="G14" s="20" t="s">
        <v>16</v>
      </c>
      <c r="H14" s="2"/>
    </row>
    <row r="15" spans="1:8" x14ac:dyDescent="0.25">
      <c r="A15" s="14" t="s">
        <v>38</v>
      </c>
      <c r="B15" s="21" t="s">
        <v>39</v>
      </c>
      <c r="C15" s="16" t="s">
        <v>40</v>
      </c>
      <c r="D15" s="17">
        <v>7.66</v>
      </c>
      <c r="E15" s="18" t="s">
        <v>16</v>
      </c>
      <c r="F15" s="17">
        <v>3.5</v>
      </c>
      <c r="G15" s="20" t="s">
        <v>16</v>
      </c>
      <c r="H15" s="2"/>
    </row>
    <row r="16" spans="1:8" x14ac:dyDescent="0.25">
      <c r="A16" s="8">
        <v>2</v>
      </c>
      <c r="B16" s="9" t="s">
        <v>41</v>
      </c>
      <c r="C16" s="10" t="s">
        <v>42</v>
      </c>
      <c r="D16" s="22">
        <f>D17+D18+D19+D20</f>
        <v>8.65</v>
      </c>
      <c r="E16" s="23" t="s">
        <v>16</v>
      </c>
      <c r="F16" s="22">
        <f>F17+F18+F19+F20</f>
        <v>8.65</v>
      </c>
      <c r="G16" s="24" t="s">
        <v>16</v>
      </c>
      <c r="H16" s="2"/>
    </row>
    <row r="17" spans="1:8" x14ac:dyDescent="0.25">
      <c r="A17" s="14" t="s">
        <v>43</v>
      </c>
      <c r="B17" s="21" t="s">
        <v>44</v>
      </c>
      <c r="C17" s="16" t="s">
        <v>45</v>
      </c>
      <c r="D17" s="17">
        <v>3</v>
      </c>
      <c r="E17" s="18" t="s">
        <v>16</v>
      </c>
      <c r="F17" s="17">
        <v>3</v>
      </c>
      <c r="G17" s="20" t="s">
        <v>16</v>
      </c>
      <c r="H17" s="2"/>
    </row>
    <row r="18" spans="1:8" x14ac:dyDescent="0.25">
      <c r="A18" s="14" t="s">
        <v>46</v>
      </c>
      <c r="B18" s="21" t="s">
        <v>47</v>
      </c>
      <c r="C18" s="16" t="s">
        <v>48</v>
      </c>
      <c r="D18" s="17">
        <v>3</v>
      </c>
      <c r="E18" s="18" t="s">
        <v>16</v>
      </c>
      <c r="F18" s="17">
        <v>3</v>
      </c>
      <c r="G18" s="20" t="s">
        <v>16</v>
      </c>
      <c r="H18" s="2"/>
    </row>
    <row r="19" spans="1:8" x14ac:dyDescent="0.25">
      <c r="A19" s="14" t="s">
        <v>49</v>
      </c>
      <c r="B19" s="21" t="s">
        <v>50</v>
      </c>
      <c r="C19" s="16" t="s">
        <v>51</v>
      </c>
      <c r="D19" s="17">
        <v>0.65</v>
      </c>
      <c r="E19" s="18" t="s">
        <v>16</v>
      </c>
      <c r="F19" s="17">
        <v>0.65</v>
      </c>
      <c r="G19" s="20" t="s">
        <v>16</v>
      </c>
      <c r="H19" s="2"/>
    </row>
    <row r="20" spans="1:8" ht="15.75" thickBot="1" x14ac:dyDescent="0.3">
      <c r="A20" s="25" t="s">
        <v>52</v>
      </c>
      <c r="B20" s="26" t="s">
        <v>53</v>
      </c>
      <c r="C20" s="27" t="s">
        <v>54</v>
      </c>
      <c r="D20" s="28">
        <v>2</v>
      </c>
      <c r="E20" s="29" t="s">
        <v>16</v>
      </c>
      <c r="F20" s="28">
        <v>2</v>
      </c>
      <c r="G20" s="30" t="s">
        <v>16</v>
      </c>
      <c r="H20" s="2"/>
    </row>
    <row r="21" spans="1:8" ht="15.75" thickBot="1" x14ac:dyDescent="0.3">
      <c r="A21" s="31"/>
      <c r="B21" s="32" t="s">
        <v>55</v>
      </c>
      <c r="C21" s="33"/>
      <c r="D21" s="34">
        <f>((1+($D$11/100)+($D$12/100)+($D$13/100)+($D$14/100))*(1+($D$15/100))*(1+($D$16/100)))/(1-($D$17/100))-1</f>
        <v>0.2500390391134022</v>
      </c>
      <c r="E21" s="35" t="s">
        <v>16</v>
      </c>
      <c r="F21" s="34">
        <f>((1+($F$11/100)+($F$12/100)+($F$13/100)+($F$14/100))*(1+($F$15/100))*(1+($F$16/100)))/(1-($F$17/100))-1</f>
        <v>0.18457958711340194</v>
      </c>
      <c r="G21" s="36" t="s">
        <v>16</v>
      </c>
      <c r="H21" s="37"/>
    </row>
    <row r="22" spans="1:8" x14ac:dyDescent="0.25">
      <c r="A22" s="38"/>
      <c r="B22" s="39"/>
      <c r="C22" s="37"/>
      <c r="D22" s="37"/>
      <c r="E22" s="37"/>
      <c r="F22" s="40"/>
      <c r="G22" s="41"/>
      <c r="H22" s="37"/>
    </row>
    <row r="23" spans="1:8" x14ac:dyDescent="0.25">
      <c r="A23" s="38"/>
      <c r="B23" s="39" t="s">
        <v>56</v>
      </c>
      <c r="C23" s="37"/>
      <c r="D23" s="42"/>
      <c r="E23" s="37"/>
      <c r="F23" s="37"/>
      <c r="G23" s="41"/>
      <c r="H23" s="37"/>
    </row>
    <row r="24" spans="1:8" x14ac:dyDescent="0.25">
      <c r="A24" s="38"/>
      <c r="B24" s="39"/>
      <c r="C24" s="37"/>
      <c r="D24" s="37"/>
      <c r="E24" s="37"/>
      <c r="F24" s="37"/>
      <c r="G24" s="41"/>
      <c r="H24" s="37"/>
    </row>
    <row r="25" spans="1:8" x14ac:dyDescent="0.25">
      <c r="A25" s="38"/>
      <c r="B25" s="39"/>
      <c r="C25" s="37"/>
      <c r="D25" s="37"/>
      <c r="E25" s="37"/>
      <c r="F25" s="37"/>
      <c r="G25" s="41"/>
      <c r="H25" s="37"/>
    </row>
    <row r="26" spans="1:8" x14ac:dyDescent="0.25">
      <c r="A26" s="38"/>
      <c r="B26" s="39"/>
      <c r="C26" s="37"/>
      <c r="D26" s="37"/>
      <c r="E26" s="37"/>
      <c r="F26" s="37"/>
      <c r="G26" s="41"/>
      <c r="H26" s="37"/>
    </row>
    <row r="27" spans="1:8" ht="26.25" customHeight="1" x14ac:dyDescent="0.25">
      <c r="A27" s="43"/>
      <c r="B27" s="149" t="s">
        <v>57</v>
      </c>
      <c r="C27" s="149"/>
      <c r="D27" s="149"/>
      <c r="E27" s="149"/>
      <c r="F27" s="149"/>
      <c r="G27" s="41"/>
      <c r="H27" s="44"/>
    </row>
    <row r="28" spans="1:8" ht="32.25" customHeight="1" x14ac:dyDescent="0.25">
      <c r="A28" s="150" t="s">
        <v>58</v>
      </c>
      <c r="B28" s="149"/>
      <c r="C28" s="149"/>
      <c r="D28" s="149"/>
      <c r="E28" s="149"/>
      <c r="F28" s="149"/>
      <c r="G28" s="41"/>
      <c r="H28" s="45"/>
    </row>
    <row r="29" spans="1:8" ht="83.25" customHeight="1" x14ac:dyDescent="0.25">
      <c r="A29" s="46"/>
      <c r="B29" s="151" t="s">
        <v>59</v>
      </c>
      <c r="C29" s="151"/>
      <c r="D29" s="151"/>
      <c r="E29" s="151"/>
      <c r="F29" s="151"/>
      <c r="G29" s="41"/>
      <c r="H29" s="2"/>
    </row>
    <row r="30" spans="1:8" x14ac:dyDescent="0.25">
      <c r="A30" s="46"/>
      <c r="B30" s="70"/>
      <c r="C30" s="70"/>
      <c r="D30" s="70"/>
      <c r="E30" s="70"/>
      <c r="F30" s="70"/>
      <c r="G30" s="41"/>
      <c r="H30" s="2"/>
    </row>
    <row r="31" spans="1:8" x14ac:dyDescent="0.25">
      <c r="A31" s="46"/>
      <c r="B31" s="70"/>
      <c r="C31" s="70"/>
      <c r="D31" s="70"/>
      <c r="E31" s="70"/>
      <c r="F31" s="70"/>
      <c r="G31" s="41"/>
      <c r="H31" s="2"/>
    </row>
    <row r="32" spans="1:8" x14ac:dyDescent="0.25">
      <c r="A32" s="46"/>
      <c r="B32" s="70"/>
      <c r="C32" s="70"/>
      <c r="D32" s="70"/>
      <c r="E32" s="70"/>
      <c r="F32" s="70"/>
      <c r="G32" s="41"/>
      <c r="H32" s="2"/>
    </row>
    <row r="33" spans="1:8" x14ac:dyDescent="0.25">
      <c r="A33" s="46"/>
      <c r="B33" s="70"/>
      <c r="C33" s="70"/>
      <c r="D33" s="70"/>
      <c r="E33" s="70"/>
      <c r="F33" s="70"/>
      <c r="G33" s="41"/>
      <c r="H33" s="2"/>
    </row>
    <row r="34" spans="1:8" ht="15" customHeight="1" x14ac:dyDescent="0.25">
      <c r="A34" s="46"/>
      <c r="B34" s="148" t="s">
        <v>60</v>
      </c>
      <c r="C34" s="148"/>
      <c r="D34" s="148"/>
      <c r="E34" s="148"/>
      <c r="F34" s="148"/>
      <c r="G34" s="41"/>
      <c r="H34" s="2"/>
    </row>
    <row r="35" spans="1:8" x14ac:dyDescent="0.25">
      <c r="A35" s="47"/>
      <c r="B35" s="148" t="s">
        <v>61</v>
      </c>
      <c r="C35" s="148"/>
      <c r="D35" s="148"/>
      <c r="E35" s="148"/>
      <c r="F35" s="148"/>
      <c r="G35" s="41"/>
      <c r="H35" s="2"/>
    </row>
    <row r="36" spans="1:8" x14ac:dyDescent="0.25">
      <c r="A36" s="47"/>
      <c r="B36" s="148" t="s">
        <v>15</v>
      </c>
      <c r="C36" s="148"/>
      <c r="D36" s="148"/>
      <c r="E36" s="148"/>
      <c r="F36" s="148"/>
      <c r="G36" s="41"/>
      <c r="H36" s="2"/>
    </row>
    <row r="37" spans="1:8" x14ac:dyDescent="0.25">
      <c r="A37" s="48"/>
      <c r="B37" s="148"/>
      <c r="C37" s="148"/>
      <c r="D37" s="148"/>
      <c r="E37" s="148"/>
      <c r="F37" s="148"/>
      <c r="G37" s="49"/>
      <c r="H37" s="50"/>
    </row>
    <row r="38" spans="1:8" x14ac:dyDescent="0.25">
      <c r="A38" s="51"/>
      <c r="B38" s="52"/>
      <c r="C38" s="52"/>
      <c r="D38" s="52"/>
      <c r="E38" s="52"/>
      <c r="F38" s="53"/>
      <c r="G38" s="54"/>
      <c r="H38" s="50"/>
    </row>
    <row r="39" spans="1:8" ht="15.75" thickBot="1" x14ac:dyDescent="0.3">
      <c r="A39" s="55"/>
      <c r="B39" s="56"/>
      <c r="C39" s="56"/>
      <c r="D39" s="56"/>
      <c r="E39" s="56"/>
      <c r="F39" s="57"/>
      <c r="G39" s="58"/>
      <c r="H39" s="50"/>
    </row>
    <row r="40" spans="1:8" x14ac:dyDescent="0.25">
      <c r="A40" s="53"/>
      <c r="B40" s="52"/>
      <c r="C40" s="52"/>
      <c r="D40" s="52"/>
      <c r="E40" s="52"/>
      <c r="F40" s="53"/>
      <c r="G40" s="53"/>
      <c r="H40" s="50"/>
    </row>
    <row r="41" spans="1:8" x14ac:dyDescent="0.25">
      <c r="A41" s="59"/>
      <c r="B41" s="2"/>
      <c r="C41" s="60"/>
      <c r="D41" s="60"/>
      <c r="E41" s="61"/>
      <c r="F41" s="2"/>
      <c r="G41" s="45"/>
      <c r="H41" s="2"/>
    </row>
    <row r="42" spans="1:8" x14ac:dyDescent="0.25">
      <c r="A42" s="59"/>
      <c r="B42" s="2"/>
      <c r="C42" s="60"/>
      <c r="D42" s="62"/>
      <c r="E42" s="62"/>
      <c r="F42" s="62"/>
      <c r="G42" s="62"/>
      <c r="H42" s="63"/>
    </row>
    <row r="43" spans="1:8" x14ac:dyDescent="0.25">
      <c r="A43" s="59"/>
      <c r="B43" s="2"/>
      <c r="C43" s="2"/>
      <c r="D43" s="2"/>
      <c r="E43" s="2"/>
      <c r="F43" s="2"/>
      <c r="G43" s="2"/>
      <c r="H43" s="2"/>
    </row>
    <row r="44" spans="1:8" x14ac:dyDescent="0.25">
      <c r="A44" s="50"/>
      <c r="B44" s="50"/>
      <c r="C44" s="50"/>
      <c r="D44" s="50"/>
      <c r="E44" s="50"/>
      <c r="F44" s="50"/>
      <c r="G44" s="50"/>
    </row>
  </sheetData>
  <mergeCells count="14">
    <mergeCell ref="B37:F37"/>
    <mergeCell ref="B27:F27"/>
    <mergeCell ref="A28:F28"/>
    <mergeCell ref="B29:F29"/>
    <mergeCell ref="B34:F34"/>
    <mergeCell ref="B35:F35"/>
    <mergeCell ref="B36:F36"/>
    <mergeCell ref="D8:E8"/>
    <mergeCell ref="F8:G8"/>
    <mergeCell ref="A1:G3"/>
    <mergeCell ref="A4:G4"/>
    <mergeCell ref="A5:G5"/>
    <mergeCell ref="A6:G6"/>
    <mergeCell ref="B7:G7"/>
  </mergeCells>
  <pageMargins left="0.51181102362204722" right="0.51181102362204722" top="0.78740157480314965" bottom="0.78740157480314965" header="0.31496062992125984" footer="0.31496062992125984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ORÇAM. </vt:lpstr>
      <vt:lpstr>BDI</vt:lpstr>
      <vt:lpstr>'ORÇAM. 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karine.borges</dc:creator>
  <cp:lastModifiedBy>Gustavo Henrique de Lima e Silva</cp:lastModifiedBy>
  <cp:lastPrinted>2022-09-06T18:06:03Z</cp:lastPrinted>
  <dcterms:created xsi:type="dcterms:W3CDTF">2020-08-19T19:30:36Z</dcterms:created>
  <dcterms:modified xsi:type="dcterms:W3CDTF">2022-09-06T18:12:39Z</dcterms:modified>
</cp:coreProperties>
</file>